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7400" windowHeight="10920" activeTab="0"/>
  </bookViews>
  <sheets>
    <sheet name="инф" sheetId="1" r:id="rId1"/>
    <sheet name="2" sheetId="2" state="hidden" r:id="rId2"/>
    <sheet name="дох" sheetId="3" r:id="rId3"/>
    <sheet name="расх" sheetId="4" r:id="rId4"/>
  </sheets>
  <definedNames/>
  <calcPr fullCalcOnLoad="1"/>
</workbook>
</file>

<file path=xl/sharedStrings.xml><?xml version="1.0" encoding="utf-8"?>
<sst xmlns="http://schemas.openxmlformats.org/spreadsheetml/2006/main" count="336" uniqueCount="287">
  <si>
    <t>Оперативная информация</t>
  </si>
  <si>
    <t>об исполнении отдельных параметров бюджета</t>
  </si>
  <si>
    <r>
      <t xml:space="preserve">Периодичность: </t>
    </r>
    <r>
      <rPr>
        <b/>
        <sz val="8"/>
        <rFont val="Arial Cyr"/>
        <family val="2"/>
      </rPr>
      <t>месячная</t>
    </r>
  </si>
  <si>
    <t>Наименование</t>
  </si>
  <si>
    <t>Классификация и формулы</t>
  </si>
  <si>
    <t>Код строки</t>
  </si>
  <si>
    <t>Исполнено</t>
  </si>
  <si>
    <t>Раздел 1. ДОХОДЫ</t>
  </si>
  <si>
    <t>\\000\\\\1000000000 \</t>
  </si>
  <si>
    <t>001</t>
  </si>
  <si>
    <t>БЕЗВОЗМЕЗДНЫЕ ПОСТУПЛЕНИЯ</t>
  </si>
  <si>
    <t>[1,003]+[1,002а]+[1,002б]+[1,002в]</t>
  </si>
  <si>
    <t>002</t>
  </si>
  <si>
    <t>\\000\\\\2020000000 \</t>
  </si>
  <si>
    <t>БЕЗВОЗМЕЗДНЫЕ   ПОСТУПЛЕНИЯ  ОТ ГОСУДАРСТВЕННЫХ  ОРГАНИЗАЦИЙ</t>
  </si>
  <si>
    <t>\\000\\\\2030000000 \</t>
  </si>
  <si>
    <t>002а</t>
  </si>
  <si>
    <t>БЕЗВОЗМЕЗДНЫЕ ПОСТУПЛЕНИЯ ОТ НЕГОСУДАРСТВЕННЫХ ОРГАНИЗАЦИЙ</t>
  </si>
  <si>
    <t>\\000\\\\2040000000 \</t>
  </si>
  <si>
    <t>002б</t>
  </si>
  <si>
    <t>ПРОЧИЕ БЕЗВОЗМЕЗДНЫЕ ПОСТУПЛЕНИЯ</t>
  </si>
  <si>
    <t>\\000\\\\2070000000 \</t>
  </si>
  <si>
    <t>002в</t>
  </si>
  <si>
    <t>ИТОГО ДОХОДОВ</t>
  </si>
  <si>
    <t>[1,001]+[1,002]</t>
  </si>
  <si>
    <t>008</t>
  </si>
  <si>
    <t>Раздел 2. РАСХОДЫ</t>
  </si>
  <si>
    <t>РАСХОДЫ, всего</t>
  </si>
  <si>
    <t>\\\\\\\ \О</t>
  </si>
  <si>
    <t>009</t>
  </si>
  <si>
    <t>в том числе:</t>
  </si>
  <si>
    <t>Заработная плата</t>
  </si>
  <si>
    <t>\\\\\211\ \О</t>
  </si>
  <si>
    <t>010</t>
  </si>
  <si>
    <t>из нее: работникам образовательных учреждений</t>
  </si>
  <si>
    <t>\0700\\\\211\ \О</t>
  </si>
  <si>
    <t>011</t>
  </si>
  <si>
    <t>Начисления на оплату труда</t>
  </si>
  <si>
    <t>\\\\\213\ \О</t>
  </si>
  <si>
    <t>012</t>
  </si>
  <si>
    <t>\0700\\\\213\ \О</t>
  </si>
  <si>
    <t>013</t>
  </si>
  <si>
    <t>014</t>
  </si>
  <si>
    <t>014а</t>
  </si>
  <si>
    <t>015</t>
  </si>
  <si>
    <t>По оплате труда работникам бюджетной сферы</t>
  </si>
  <si>
    <t>По начислениям на оплату труда</t>
  </si>
  <si>
    <r>
      <t xml:space="preserve">Единица измерения: </t>
    </r>
    <r>
      <rPr>
        <b/>
        <sz val="8"/>
        <rFont val="Arial Cyr"/>
        <family val="2"/>
      </rPr>
      <t>рублей</t>
    </r>
  </si>
  <si>
    <t>БЮДЖЕТОВ ДРУГИХ УРОВНЕЙ</t>
  </si>
  <si>
    <t>Остаток средств на конец месяца</t>
  </si>
  <si>
    <t>Приложение 1</t>
  </si>
  <si>
    <t>Кредиторская задолженность (просроченная)</t>
  </si>
  <si>
    <t>014б</t>
  </si>
  <si>
    <t>002г</t>
  </si>
  <si>
    <t>Руководитель</t>
  </si>
  <si>
    <t>М.П.</t>
  </si>
  <si>
    <t>Приложение 3</t>
  </si>
  <si>
    <t>Справочная информация</t>
  </si>
  <si>
    <t>КБк</t>
  </si>
  <si>
    <t>Отчет</t>
  </si>
  <si>
    <t>Расходы по компенсационным выплатам на книгоиздательскую продукцию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</si>
  <si>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</si>
  <si>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</si>
  <si>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</si>
  <si>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</si>
  <si>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</si>
  <si>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</si>
  <si>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</si>
  <si>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Кредиторская задолженность по оплате коммунальных услуг бюджетными учреждениями</t>
  </si>
  <si>
    <t>по гос. управлению</t>
  </si>
  <si>
    <t>по образованию</t>
  </si>
  <si>
    <t>по культуре</t>
  </si>
  <si>
    <t>по здравоохранению и спорту</t>
  </si>
  <si>
    <t xml:space="preserve">                                           2. Расходы бюджета</t>
  </si>
  <si>
    <t xml:space="preserve">     Форма 0503028  с.2</t>
  </si>
  <si>
    <t xml:space="preserve">Код </t>
  </si>
  <si>
    <t>Бюджетные ассиг-</t>
  </si>
  <si>
    <t xml:space="preserve">             Неисполненные </t>
  </si>
  <si>
    <t xml:space="preserve"> Наименование показателя</t>
  </si>
  <si>
    <t>Код</t>
  </si>
  <si>
    <t xml:space="preserve">расхода </t>
  </si>
  <si>
    <t>нования, утверж-</t>
  </si>
  <si>
    <t xml:space="preserve">                назначения</t>
  </si>
  <si>
    <t>стро-</t>
  </si>
  <si>
    <t xml:space="preserve">по ФКР, </t>
  </si>
  <si>
    <t>денные законом о</t>
  </si>
  <si>
    <t xml:space="preserve">Лимиты </t>
  </si>
  <si>
    <t>по</t>
  </si>
  <si>
    <t>ки</t>
  </si>
  <si>
    <t>КЦСР,</t>
  </si>
  <si>
    <t>бюджете, норма-</t>
  </si>
  <si>
    <t>бюджетных</t>
  </si>
  <si>
    <t>ассигно-</t>
  </si>
  <si>
    <t>лимитам</t>
  </si>
  <si>
    <t>КВР,</t>
  </si>
  <si>
    <t>тивными право-</t>
  </si>
  <si>
    <t>обязательств</t>
  </si>
  <si>
    <t>ваниям</t>
  </si>
  <si>
    <t>ЭКР</t>
  </si>
  <si>
    <t>выми актами о</t>
  </si>
  <si>
    <t>бюджете</t>
  </si>
  <si>
    <t>4</t>
  </si>
  <si>
    <t>5</t>
  </si>
  <si>
    <t>6</t>
  </si>
  <si>
    <t>7</t>
  </si>
  <si>
    <t>8</t>
  </si>
  <si>
    <t>Расходы бюджета - всего</t>
  </si>
  <si>
    <t xml:space="preserve">                 МЕСЯЧНЫЙ ОТЧЕТ  ОБ  ИСПОЛНЕНИИ БЮДЖЕТА</t>
  </si>
  <si>
    <t>КОДЫ</t>
  </si>
  <si>
    <t>Форма по ОКУД</t>
  </si>
  <si>
    <t>0503028</t>
  </si>
  <si>
    <t xml:space="preserve">                   Дата</t>
  </si>
  <si>
    <t>Наименование органа, организующего</t>
  </si>
  <si>
    <t xml:space="preserve">             по ОКПО</t>
  </si>
  <si>
    <t>Наименование бюджета ____________________________________________________________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</si>
  <si>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</si>
  <si>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</si>
  <si>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</si>
  <si>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</si>
  <si>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          1. Доходы бюджета</t>
  </si>
  <si>
    <t xml:space="preserve">Доходы, утвержденные </t>
  </si>
  <si>
    <t>законом о бюджете,</t>
  </si>
  <si>
    <t>Код дохода по КД</t>
  </si>
  <si>
    <t>нормативными пра-</t>
  </si>
  <si>
    <t>вовыми актами</t>
  </si>
  <si>
    <t>о бюджете</t>
  </si>
  <si>
    <t>Доходы бюджета - всего</t>
  </si>
  <si>
    <t xml:space="preserve">                                           3. Источники финансирования дефицита бюджетов</t>
  </si>
  <si>
    <t>Источники</t>
  </si>
  <si>
    <t>Код источника</t>
  </si>
  <si>
    <t>финансирования,</t>
  </si>
  <si>
    <t>финансирования</t>
  </si>
  <si>
    <t>утвержденные</t>
  </si>
  <si>
    <t>по КИВФ, КИВнФ</t>
  </si>
  <si>
    <t>сводной бюджетной</t>
  </si>
  <si>
    <t>росписью</t>
  </si>
  <si>
    <t>Источники финансирования дефицита бюджетов - всего</t>
  </si>
  <si>
    <t>005</t>
  </si>
  <si>
    <t>006</t>
  </si>
  <si>
    <t>измерение остатков средств</t>
  </si>
  <si>
    <t>040</t>
  </si>
  <si>
    <t xml:space="preserve">    Отметка ответственного исполнителя от органа, </t>
  </si>
  <si>
    <t xml:space="preserve">    осуществляющего кассовое обслуживание </t>
  </si>
  <si>
    <t xml:space="preserve">    исполнения бюджета</t>
  </si>
  <si>
    <t xml:space="preserve">  ____________         _____________________________ </t>
  </si>
  <si>
    <t xml:space="preserve">       (подпись)                  (расшифровка  подписи)                        </t>
  </si>
  <si>
    <t xml:space="preserve">  "_____" ______________________ 200__г.</t>
  </si>
  <si>
    <t>остаток на конец месяца</t>
  </si>
  <si>
    <t>Киекбаевский сельсовет</t>
  </si>
  <si>
    <t>Начисление на оплату</t>
  </si>
  <si>
    <t>Услуги связи</t>
  </si>
  <si>
    <t>НДФЛ</t>
  </si>
  <si>
    <t>Ф.Ю.Ягудина.</t>
  </si>
  <si>
    <t xml:space="preserve">Ф.А.Ибрагимова. </t>
  </si>
  <si>
    <t xml:space="preserve">       подпись</t>
  </si>
  <si>
    <t>Специалист 1 категории</t>
  </si>
  <si>
    <t xml:space="preserve">Налог на имущество физических лиц </t>
  </si>
  <si>
    <t>Единый налог на вмененный доход</t>
  </si>
  <si>
    <t xml:space="preserve"> </t>
  </si>
  <si>
    <t>Собственные ДОХОДЫ</t>
  </si>
  <si>
    <t>18210502010021000110</t>
  </si>
  <si>
    <t>18210601030101000110</t>
  </si>
  <si>
    <t>003</t>
  </si>
  <si>
    <t>004</t>
  </si>
  <si>
    <t>Воинский учет</t>
  </si>
  <si>
    <t>ВСЕГО РАСХОДОВ</t>
  </si>
  <si>
    <t>0203</t>
  </si>
  <si>
    <t>Услуги по страхованию</t>
  </si>
  <si>
    <t>Услуги в области информационных технологий</t>
  </si>
  <si>
    <t>Иные работы и услуги</t>
  </si>
  <si>
    <t>Расходы по содерж.имущества</t>
  </si>
  <si>
    <t>18210102010013000110</t>
  </si>
  <si>
    <t>18210102030012100110</t>
  </si>
  <si>
    <t>Прочие покупки</t>
  </si>
  <si>
    <t>18210102020013000110</t>
  </si>
  <si>
    <t>18210102010012100110</t>
  </si>
  <si>
    <t>итого по статьи 244/225 в.том числе :</t>
  </si>
  <si>
    <t>Уличное освещение</t>
  </si>
  <si>
    <t>Коммунальные услуги (эл.энерг)</t>
  </si>
  <si>
    <t>Государственная пошлина</t>
  </si>
  <si>
    <t>79110804020010000110</t>
  </si>
  <si>
    <t>Прочие доходы(нотариальный тариф)</t>
  </si>
  <si>
    <t>79111302995100000130</t>
  </si>
  <si>
    <t>Дотация на выравнивание бюджетной обеспеченности</t>
  </si>
  <si>
    <t xml:space="preserve">Дотация на поддержку мер по обеспечению сбалансированности бюджетов </t>
  </si>
  <si>
    <t>Субвенция на осуществление первичного воинского учета</t>
  </si>
  <si>
    <t>Увелич.стоимости осн.средств</t>
  </si>
  <si>
    <t>01.01.2019г.</t>
  </si>
  <si>
    <t>\0102\791\99\0\00\02030\129\213\ФЗ.131.03.141\\16801\\</t>
  </si>
  <si>
    <t>\0104\791\99\0\00\02040\129\213\ФЗ.131.03.141\\16801\\</t>
  </si>
  <si>
    <t>\0104\791\99\0\00\02040\242\221\ФЗ.131.03.141\\16801\\</t>
  </si>
  <si>
    <t>\0104\791\99\0\00\02040\242\225.6\ФЗ.131.03.141\\16801\\</t>
  </si>
  <si>
    <t>\0104\791\99\0\00\02040\242\226.7\ФЗ.131.03.141\\18601\\</t>
  </si>
  <si>
    <t>\0203\791\99\0\00\51180\121\211\ФЗ.53.98.1\\17304\\</t>
  </si>
  <si>
    <t>\0203\791\99\0\00\51180\129\213\ФЗ.53.98.1\\17304\\</t>
  </si>
  <si>
    <t>\0203\791\99\0\00\51180\242\226.7\ФЗ.53.98.1\\17304\\</t>
  </si>
  <si>
    <t>\0203\791\99\0\00\51180\244\346\ФЗ.53.98.1\\17304\\</t>
  </si>
  <si>
    <t>\0104\791\99\0\00\02040\851\291\ФЗ.131.03.141\\16801\\</t>
  </si>
  <si>
    <t>\0104\791\99\0\00\02040\852\291\ФЗ.131.03.141\\16801\\</t>
  </si>
  <si>
    <t>итого по статьи 290 в.том числе :</t>
  </si>
  <si>
    <t>\0104\791\99\0\00\02040\242\225.2\ФЗ.131.03.141\\16801\\</t>
  </si>
  <si>
    <t>\0310\791\99\0\00\24300\244\343.2\ФЗ.69.94.2\\16506\\</t>
  </si>
  <si>
    <t>итого по статьи 242/225 в.том числе :</t>
  </si>
  <si>
    <t>79120215001100000150</t>
  </si>
  <si>
    <t>79120215002100000150</t>
  </si>
  <si>
    <t>79120235118100000150</t>
  </si>
  <si>
    <t>79120240014100000150</t>
  </si>
  <si>
    <t>79120249999107404150</t>
  </si>
  <si>
    <t>Социальные пособия</t>
  </si>
  <si>
    <t>\0102\791\99\0\00\02030\121\266\ФЗ.131.03.141\\16802\\</t>
  </si>
  <si>
    <t>01.04.2019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</si>
  <si>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</si>
  <si>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Горюче-смазоч. материалы</t>
  </si>
  <si>
    <t>Приобр.запасных частей</t>
  </si>
  <si>
    <t>Канцелярские расходы</t>
  </si>
  <si>
    <t xml:space="preserve"> %  исполнения</t>
  </si>
  <si>
    <t>Итого межбюджетные трансферты</t>
  </si>
  <si>
    <t>Итого собственные доходы</t>
  </si>
  <si>
    <t>18210102010011000110</t>
  </si>
  <si>
    <t>Иные межбюджетные трансферты на прочие мероприятия по благоустройству территории СП</t>
  </si>
  <si>
    <t>18210601030102100110</t>
  </si>
  <si>
    <t>18210606033101000110</t>
  </si>
  <si>
    <t>18210606043101000110</t>
  </si>
  <si>
    <t>18210606043102100110</t>
  </si>
  <si>
    <t>Единый сельскохозяйственный налог</t>
  </si>
  <si>
    <t>18210503010011000110</t>
  </si>
  <si>
    <t>Глава сельского поселения:</t>
  </si>
  <si>
    <t>Начальник-главный бухгалтер:</t>
  </si>
  <si>
    <t>Исполнитель Ибрагимова Ф.А.</t>
  </si>
  <si>
    <t>Тел.8(34755)32037</t>
  </si>
  <si>
    <t xml:space="preserve">                                                 </t>
  </si>
  <si>
    <t>А.Р.Буранбаев</t>
  </si>
  <si>
    <t xml:space="preserve">                         </t>
  </si>
  <si>
    <t>(расшифровка подписи)</t>
  </si>
  <si>
    <t>Глава сельского поселения:  _________________________</t>
  </si>
  <si>
    <t xml:space="preserve">Начальник-главный бухгалтер:  ________________________  </t>
  </si>
  <si>
    <t xml:space="preserve">                                                            </t>
  </si>
  <si>
    <t>(подпись)</t>
  </si>
  <si>
    <t>8(34755)32037</t>
  </si>
  <si>
    <t>18210102030011000110</t>
  </si>
  <si>
    <t>Межбюджетные трансферты СП на дорожную деятельность</t>
  </si>
  <si>
    <t>Увелич стоим.Матер.запасов</t>
  </si>
  <si>
    <t>Земельный налог  с физических лиц</t>
  </si>
  <si>
    <t>Земельный налог с юридических лиц</t>
  </si>
  <si>
    <t>Имущественные налоги (земля,имущество)</t>
  </si>
  <si>
    <t>Транспортный налог</t>
  </si>
  <si>
    <t>013-111205</t>
  </si>
  <si>
    <t>Увел.стоим.проч.обор.запасов</t>
  </si>
  <si>
    <t>\0104\791\99\0\00\02040\242\346\ФЗ.131.03.141\\16801\\</t>
  </si>
  <si>
    <t>\0104\791\99\0\00\02040\244\223.6\ФЗ.131.03.141\\16801\\</t>
  </si>
  <si>
    <t>\0104\791\99\0\00\02040\244\225.6\ФЗ.131.03.141\\16801\\</t>
  </si>
  <si>
    <t>Услуги связи (конверты)</t>
  </si>
  <si>
    <t>\0104\791\99\0\00\02040\244\221\ФЗ.131.03.141\\16801\\</t>
  </si>
  <si>
    <t>\0104\791\99\0\00\02040\244\226.10\ФЗ.131.03.141\\16801\\</t>
  </si>
  <si>
    <t>\0104\791\99\0\00\02040\244\227\ФЗ.131.03.141\\16801\\</t>
  </si>
  <si>
    <t>итого по статьи 343 в.том числе :</t>
  </si>
  <si>
    <t>Топлив.энергет.ресур.(дрова)</t>
  </si>
  <si>
    <t>\0104\791\99\0\00\02040\244\343.1\ФЗ.131.03.141\\16801\\</t>
  </si>
  <si>
    <t>\0104\791\99\0\00\02040\244\343.2\ФЗ.131.03.141\\16801\\</t>
  </si>
  <si>
    <t>итого по статьи 346 в.том числе :</t>
  </si>
  <si>
    <t>Хозяйственные товары</t>
  </si>
  <si>
    <t>\0104\791\99\0\00\02040\244\346\ФЗ.131.03.141\\16801\\</t>
  </si>
  <si>
    <t>\0104\791\99\0\00\02040\244\349\ФЗ.131.03.141\\16801\\</t>
  </si>
  <si>
    <t>Увел.стоим.проч.мат.запасов (для мероприятий)</t>
  </si>
  <si>
    <t>Пожарная безопасность</t>
  </si>
  <si>
    <t>Дорожный фонд</t>
  </si>
  <si>
    <t>Благоустройство</t>
  </si>
  <si>
    <t>\0310\791\99\0\00\24300\244\346\ФЗ.69.94.2\\16506\\</t>
  </si>
  <si>
    <t xml:space="preserve">Дорожный фонд </t>
  </si>
  <si>
    <t>\0503\791\99\0\00\06050\244\226.10\ФЗ.131.03.11\\16513\\</t>
  </si>
  <si>
    <t>Республиканский бюджет группа 011-1112</t>
  </si>
  <si>
    <t>\0503\791\31\0\00\74040\244\223.6\РП.67.12.1\\16513\\</t>
  </si>
  <si>
    <t>\0503\791\31\0\00\74040\244\226.10\РП.67.12.1\\16513\\</t>
  </si>
  <si>
    <t>\0104\791\99\0\00\02040\244\225.1\ФЗ.131.03.141\\16801\\</t>
  </si>
  <si>
    <t>\0409\791\23\0\00\03150\244\225.1\ФЗ.131.03.62\\16752\\</t>
  </si>
  <si>
    <t>Администрация сельского поселения Аскаровский  сельсовет муниципального района Бурзянский район  Республики Башкортостан</t>
  </si>
  <si>
    <r>
      <t xml:space="preserve">исполнение бюджета  </t>
    </r>
    <r>
      <rPr>
        <sz val="11"/>
        <rFont val="Arial Cyr"/>
        <family val="0"/>
      </rPr>
      <t xml:space="preserve"> АСП  АСКАРОВСКИЙ  СЕЛЬСОВЕТ</t>
    </r>
  </si>
  <si>
    <t>46540,71</t>
  </si>
  <si>
    <t>Ф.Г.Ягафаров</t>
  </si>
  <si>
    <t>\0503\791\31\0\00\74040\244\312\РП.67.12.1\\16513\\</t>
  </si>
  <si>
    <t>\0102\791\99\0\00\02030\121\211\ФЗ.131.03.141\\16802\\</t>
  </si>
  <si>
    <t>\0104\791\99\0\00\02040\121\211\ФЗ.131.03.141\\16802\\</t>
  </si>
  <si>
    <t>0409\791\23\0\00\74040\244\225.1\РП.67.12.1\\16752\\</t>
  </si>
  <si>
    <t xml:space="preserve">01.04.2019г. </t>
  </si>
  <si>
    <t>218292,07</t>
  </si>
  <si>
    <t>01   апреля   2019 г</t>
  </si>
  <si>
    <r>
      <t xml:space="preserve">                                           </t>
    </r>
    <r>
      <rPr>
        <sz val="11"/>
        <rFont val="Arial Cyr"/>
        <family val="0"/>
      </rPr>
      <t xml:space="preserve">       на  01  апреля  2019 г.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</si>
</sst>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_-* #,##0.0&quot;р.&quot;_-;\-* #,##0.0&quot;р.&quot;_-;_-* &quot;-&quot;?&quot;р.&quot;_-;_-@_-"/>
    <numFmt numFmtId="179" formatCode="#,##0.0_р_.;\-#,##0.0_р_."/>
    <numFmt numFmtId="180" formatCode="#,##0.0_р_."/>
    <numFmt numFmtId="181" formatCode="[$-FC19]d\ mmmm\ yyyy\ &quot;г.&quot;"/>
    <numFmt numFmtId="182" formatCode="0.0"/>
  </numFmts>
  <fonts count="34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49" fontId="3" fillId="0" borderId="16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9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 horizontal="centerContinuous"/>
    </xf>
    <xf numFmtId="49" fontId="3" fillId="0" borderId="34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49" fontId="3" fillId="0" borderId="35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49" fontId="0" fillId="0" borderId="27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44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49" fontId="3" fillId="0" borderId="4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left" wrapText="1"/>
    </xf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right" wrapText="1"/>
    </xf>
    <xf numFmtId="14" fontId="3" fillId="0" borderId="36" xfId="0" applyNumberFormat="1" applyFont="1" applyBorder="1" applyAlignment="1">
      <alignment horizontal="right" wrapText="1"/>
    </xf>
    <xf numFmtId="0" fontId="3" fillId="0" borderId="26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49" fontId="3" fillId="0" borderId="23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3" fillId="0" borderId="48" xfId="0" applyFont="1" applyFill="1" applyBorder="1" applyAlignment="1">
      <alignment horizontal="left" wrapText="1"/>
    </xf>
    <xf numFmtId="49" fontId="1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15" fillId="0" borderId="36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49" fontId="0" fillId="0" borderId="3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right" wrapText="1"/>
    </xf>
    <xf numFmtId="0" fontId="8" fillId="0" borderId="24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14" fillId="0" borderId="47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182" fontId="8" fillId="0" borderId="24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left" wrapText="1"/>
    </xf>
    <xf numFmtId="182" fontId="0" fillId="0" borderId="24" xfId="0" applyNumberFormat="1" applyFont="1" applyBorder="1" applyAlignment="1">
      <alignment horizontal="center"/>
    </xf>
    <xf numFmtId="182" fontId="1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49" xfId="0" applyFont="1" applyBorder="1" applyAlignment="1">
      <alignment wrapText="1"/>
    </xf>
    <xf numFmtId="49" fontId="12" fillId="0" borderId="23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/>
    </xf>
    <xf numFmtId="0" fontId="3" fillId="0" borderId="48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42.625" style="0" customWidth="1"/>
    <col min="2" max="2" width="22.375" style="0" customWidth="1"/>
    <col min="3" max="3" width="8.125" style="0" customWidth="1"/>
    <col min="4" max="4" width="12.75390625" style="0" customWidth="1"/>
  </cols>
  <sheetData>
    <row r="1" ht="12.75" customHeight="1">
      <c r="D1" s="16" t="s">
        <v>50</v>
      </c>
    </row>
    <row r="2" ht="12.75" customHeight="1"/>
    <row r="3" ht="12.75" customHeight="1"/>
    <row r="4" spans="1:4" ht="12.75" customHeight="1">
      <c r="A4" s="172" t="s">
        <v>0</v>
      </c>
      <c r="B4" s="172"/>
      <c r="C4" s="172"/>
      <c r="D4" s="172"/>
    </row>
    <row r="5" spans="1:4" ht="12.75" customHeight="1">
      <c r="A5" s="172" t="s">
        <v>1</v>
      </c>
      <c r="B5" s="172"/>
      <c r="C5" s="172"/>
      <c r="D5" s="172"/>
    </row>
    <row r="6" spans="1:4" ht="12.75" customHeight="1">
      <c r="A6" s="172" t="s">
        <v>285</v>
      </c>
      <c r="B6" s="172"/>
      <c r="C6" s="172"/>
      <c r="D6" s="172"/>
    </row>
    <row r="7" spans="1:4" ht="12.75" customHeight="1">
      <c r="A7" s="173" t="s">
        <v>275</v>
      </c>
      <c r="B7" s="173"/>
      <c r="C7" s="173"/>
      <c r="D7" s="173"/>
    </row>
    <row r="8" spans="1:4" ht="12.75" customHeight="1">
      <c r="A8" s="173"/>
      <c r="B8" s="173"/>
      <c r="C8" s="173"/>
      <c r="D8" s="173"/>
    </row>
    <row r="9" spans="1:4" ht="12.75" customHeight="1">
      <c r="A9" s="1"/>
      <c r="B9" s="1"/>
      <c r="C9" s="1"/>
      <c r="D9" s="1"/>
    </row>
    <row r="10" spans="1:4" ht="12.75" customHeight="1">
      <c r="A10" s="171"/>
      <c r="B10" s="171"/>
      <c r="C10" s="171"/>
      <c r="D10" s="171"/>
    </row>
    <row r="11" spans="1:4" ht="12.75" customHeight="1">
      <c r="A11" s="2" t="s">
        <v>2</v>
      </c>
      <c r="B11" s="3"/>
      <c r="C11" s="2"/>
      <c r="D11" s="2"/>
    </row>
    <row r="12" spans="1:4" ht="12.75" customHeight="1">
      <c r="A12" s="2" t="s">
        <v>47</v>
      </c>
      <c r="B12" s="3"/>
      <c r="C12" s="2"/>
      <c r="D12" s="2"/>
    </row>
    <row r="13" spans="1:4" ht="12.75" customHeight="1">
      <c r="A13" s="4" t="s">
        <v>3</v>
      </c>
      <c r="B13" s="5" t="s">
        <v>4</v>
      </c>
      <c r="C13" s="4" t="s">
        <v>5</v>
      </c>
      <c r="D13" s="4" t="s">
        <v>6</v>
      </c>
    </row>
    <row r="14" spans="1:4" ht="12.75" customHeight="1">
      <c r="A14" s="6" t="s">
        <v>7</v>
      </c>
      <c r="B14" s="5"/>
      <c r="C14" s="4"/>
      <c r="D14" s="128"/>
    </row>
    <row r="15" spans="1:4" ht="12.75" customHeight="1">
      <c r="A15" s="7" t="s">
        <v>159</v>
      </c>
      <c r="B15" s="8" t="s">
        <v>8</v>
      </c>
      <c r="C15" s="9" t="s">
        <v>9</v>
      </c>
      <c r="D15" s="152">
        <v>85600.34</v>
      </c>
    </row>
    <row r="16" spans="1:4" ht="12.75" customHeight="1">
      <c r="A16" s="7" t="s">
        <v>10</v>
      </c>
      <c r="B16" s="8" t="s">
        <v>11</v>
      </c>
      <c r="C16" s="9" t="s">
        <v>12</v>
      </c>
      <c r="D16" s="145">
        <v>531525</v>
      </c>
    </row>
    <row r="17" spans="1:4" ht="12.75" customHeight="1">
      <c r="A17" s="10" t="s">
        <v>48</v>
      </c>
      <c r="B17" s="11" t="s">
        <v>13</v>
      </c>
      <c r="C17" s="13" t="s">
        <v>16</v>
      </c>
      <c r="D17" s="146"/>
    </row>
    <row r="18" spans="1:4" ht="12.75" customHeight="1">
      <c r="A18" s="10" t="s">
        <v>14</v>
      </c>
      <c r="B18" s="11" t="s">
        <v>15</v>
      </c>
      <c r="C18" s="13" t="s">
        <v>19</v>
      </c>
      <c r="D18" s="146"/>
    </row>
    <row r="19" spans="1:4" ht="12.75" customHeight="1">
      <c r="A19" s="10" t="s">
        <v>17</v>
      </c>
      <c r="B19" s="11" t="s">
        <v>18</v>
      </c>
      <c r="C19" s="13" t="s">
        <v>22</v>
      </c>
      <c r="D19" s="146"/>
    </row>
    <row r="20" spans="1:4" ht="12.75" customHeight="1">
      <c r="A20" s="10" t="s">
        <v>20</v>
      </c>
      <c r="B20" s="11" t="s">
        <v>21</v>
      </c>
      <c r="C20" s="20" t="s">
        <v>53</v>
      </c>
      <c r="D20" s="146"/>
    </row>
    <row r="21" spans="1:4" ht="12.75" customHeight="1">
      <c r="A21" s="7" t="s">
        <v>23</v>
      </c>
      <c r="B21" s="8" t="s">
        <v>24</v>
      </c>
      <c r="C21" s="9" t="s">
        <v>25</v>
      </c>
      <c r="D21" s="147">
        <f>D15+D16</f>
        <v>617125.34</v>
      </c>
    </row>
    <row r="22" spans="1:4" ht="12.75" customHeight="1" thickBot="1">
      <c r="A22" s="6" t="s">
        <v>26</v>
      </c>
      <c r="B22" s="8"/>
      <c r="C22" s="9"/>
      <c r="D22" s="146"/>
    </row>
    <row r="23" spans="1:4" ht="12.75" customHeight="1">
      <c r="A23" s="7" t="s">
        <v>27</v>
      </c>
      <c r="B23" s="8" t="s">
        <v>28</v>
      </c>
      <c r="C23" s="9" t="s">
        <v>29</v>
      </c>
      <c r="D23" s="148">
        <v>445373.98</v>
      </c>
    </row>
    <row r="24" spans="1:4" ht="12.75" customHeight="1" thickBot="1">
      <c r="A24" s="10" t="s">
        <v>30</v>
      </c>
      <c r="B24" s="8"/>
      <c r="C24" s="9"/>
      <c r="D24" s="149"/>
    </row>
    <row r="25" spans="1:4" ht="12.75" customHeight="1">
      <c r="A25" s="7" t="s">
        <v>31</v>
      </c>
      <c r="B25" s="8" t="s">
        <v>32</v>
      </c>
      <c r="C25" s="9" t="s">
        <v>33</v>
      </c>
      <c r="D25" s="150">
        <v>213196.81</v>
      </c>
    </row>
    <row r="26" spans="1:4" ht="12.75" customHeight="1">
      <c r="A26" s="10" t="s">
        <v>34</v>
      </c>
      <c r="B26" s="11" t="s">
        <v>35</v>
      </c>
      <c r="C26" s="12" t="s">
        <v>36</v>
      </c>
      <c r="D26" s="151"/>
    </row>
    <row r="27" spans="1:4" ht="12.75" customHeight="1">
      <c r="A27" s="7" t="s">
        <v>37</v>
      </c>
      <c r="B27" s="8" t="s">
        <v>38</v>
      </c>
      <c r="C27" s="9" t="s">
        <v>39</v>
      </c>
      <c r="D27" s="151">
        <v>62825.92</v>
      </c>
    </row>
    <row r="28" spans="1:4" ht="12.75" customHeight="1">
      <c r="A28" s="10" t="s">
        <v>34</v>
      </c>
      <c r="B28" s="11" t="s">
        <v>40</v>
      </c>
      <c r="C28" s="12" t="s">
        <v>41</v>
      </c>
      <c r="D28" s="151" t="s">
        <v>158</v>
      </c>
    </row>
    <row r="29" spans="1:4" ht="12.75" customHeight="1">
      <c r="A29" s="17" t="s">
        <v>51</v>
      </c>
      <c r="B29" s="11"/>
      <c r="C29" s="19" t="s">
        <v>42</v>
      </c>
      <c r="D29" s="149"/>
    </row>
    <row r="30" spans="1:4" ht="12.75" customHeight="1">
      <c r="A30" s="18" t="s">
        <v>45</v>
      </c>
      <c r="B30" s="11"/>
      <c r="C30" s="12" t="s">
        <v>43</v>
      </c>
      <c r="D30" s="149"/>
    </row>
    <row r="31" spans="1:4" ht="12.75" customHeight="1">
      <c r="A31" s="18" t="s">
        <v>46</v>
      </c>
      <c r="B31" s="11"/>
      <c r="C31" s="12" t="s">
        <v>52</v>
      </c>
      <c r="D31" s="149"/>
    </row>
    <row r="32" spans="1:4" ht="12.75" customHeight="1">
      <c r="A32" s="14" t="s">
        <v>49</v>
      </c>
      <c r="B32" s="15"/>
      <c r="C32" s="19" t="s">
        <v>44</v>
      </c>
      <c r="D32" s="160" t="s">
        <v>284</v>
      </c>
    </row>
    <row r="33" ht="12.75" customHeight="1"/>
    <row r="34" ht="12.75" customHeight="1"/>
    <row r="35" ht="12.75" customHeight="1"/>
    <row r="36" spans="1:3" ht="12.75" customHeight="1">
      <c r="A36" t="s">
        <v>226</v>
      </c>
      <c r="B36" t="s">
        <v>230</v>
      </c>
      <c r="C36" t="s">
        <v>278</v>
      </c>
    </row>
    <row r="37" ht="12.75" customHeight="1"/>
    <row r="38" spans="1:3" ht="12.75" customHeight="1">
      <c r="A38" t="s">
        <v>227</v>
      </c>
      <c r="C38" t="s">
        <v>231</v>
      </c>
    </row>
    <row r="39" ht="12.75" customHeight="1">
      <c r="A39" t="s">
        <v>55</v>
      </c>
    </row>
    <row r="40" ht="12.75" customHeight="1"/>
    <row r="41" ht="12.75" customHeight="1">
      <c r="A41" t="s">
        <v>228</v>
      </c>
    </row>
    <row r="42" ht="12.75" customHeight="1">
      <c r="A42" t="s">
        <v>229</v>
      </c>
    </row>
  </sheetData>
  <sheetProtection/>
  <mergeCells count="5">
    <mergeCell ref="A10:D10"/>
    <mergeCell ref="A4:D4"/>
    <mergeCell ref="A5:D5"/>
    <mergeCell ref="A6:D6"/>
    <mergeCell ref="A7:D8"/>
  </mergeCells>
  <printOptions/>
  <pageMargins left="0.75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55.375" style="21" customWidth="1"/>
    <col min="2" max="2" width="14.00390625" style="22" customWidth="1"/>
    <col min="3" max="3" width="16.375" style="21" customWidth="1"/>
    <col min="4" max="16384" width="9.125" style="21" customWidth="1"/>
  </cols>
  <sheetData>
    <row r="1" ht="15">
      <c r="C1" s="23" t="s">
        <v>56</v>
      </c>
    </row>
    <row r="4" spans="1:3" ht="15">
      <c r="A4" s="174" t="s">
        <v>57</v>
      </c>
      <c r="B4" s="174"/>
      <c r="C4" s="174"/>
    </row>
    <row r="5" spans="1:3" ht="15">
      <c r="A5" s="174"/>
      <c r="B5" s="174"/>
      <c r="C5" s="174"/>
    </row>
    <row r="6" spans="1:3" ht="15">
      <c r="A6" s="174" t="s">
        <v>148</v>
      </c>
      <c r="B6" s="174"/>
      <c r="C6" s="174"/>
    </row>
    <row r="7" spans="1:3" ht="15">
      <c r="A7" s="24"/>
      <c r="B7" s="24"/>
      <c r="C7" s="24"/>
    </row>
    <row r="8" spans="1:3" ht="15">
      <c r="A8" s="24"/>
      <c r="B8" s="24"/>
      <c r="C8" s="24"/>
    </row>
    <row r="10" spans="1:3" ht="15">
      <c r="A10" s="25" t="s">
        <v>3</v>
      </c>
      <c r="B10" s="26" t="s">
        <v>58</v>
      </c>
      <c r="C10" s="25" t="s">
        <v>59</v>
      </c>
    </row>
    <row r="11" spans="1:3" ht="37.5" customHeight="1">
      <c r="A11" s="27" t="s">
        <v>60</v>
      </c>
      <c r="B11" s="26" t="s">
        <v>61</v>
      </c>
      <c r="C11" s="25"/>
    </row>
    <row r="12" spans="1:3" ht="15">
      <c r="A12" s="28" t="s">
        <v>62</v>
      </c>
      <c r="B12" s="26" t="s">
        <v>63</v>
      </c>
      <c r="C12" s="25"/>
    </row>
    <row r="13" spans="1:3" ht="15">
      <c r="A13" s="28" t="s">
        <v>64</v>
      </c>
      <c r="B13" s="26" t="s">
        <v>65</v>
      </c>
      <c r="C13" s="25"/>
    </row>
    <row r="14" spans="1:3" ht="16.5" customHeight="1">
      <c r="A14" s="28" t="s">
        <v>66</v>
      </c>
      <c r="B14" s="26" t="s">
        <v>67</v>
      </c>
      <c r="C14" s="25">
        <v>0</v>
      </c>
    </row>
    <row r="15" spans="1:3" ht="47.25">
      <c r="A15" s="29" t="s">
        <v>68</v>
      </c>
      <c r="B15" s="26"/>
      <c r="C15" s="25">
        <v>0</v>
      </c>
    </row>
    <row r="16" spans="1:3" ht="15">
      <c r="A16" s="30" t="s">
        <v>69</v>
      </c>
      <c r="B16" s="26"/>
      <c r="C16" s="25">
        <v>0</v>
      </c>
    </row>
    <row r="17" spans="1:3" ht="15">
      <c r="A17" s="28" t="s">
        <v>70</v>
      </c>
      <c r="B17" s="26"/>
      <c r="C17" s="25"/>
    </row>
    <row r="18" spans="1:3" ht="15">
      <c r="A18" s="28" t="s">
        <v>71</v>
      </c>
      <c r="B18" s="26"/>
      <c r="C18" s="25"/>
    </row>
    <row r="19" spans="1:3" ht="15">
      <c r="A19" s="28" t="s">
        <v>72</v>
      </c>
      <c r="B19" s="26"/>
      <c r="C19" s="25"/>
    </row>
    <row r="20" spans="1:3" ht="15">
      <c r="A20" s="101"/>
      <c r="B20" s="102"/>
      <c r="C20" s="103"/>
    </row>
    <row r="21" spans="2:3" ht="15">
      <c r="B21" s="102"/>
      <c r="C21" s="101"/>
    </row>
    <row r="25" spans="1:2" ht="15">
      <c r="A25" s="21" t="s">
        <v>54</v>
      </c>
      <c r="B25" s="22" t="s">
        <v>152</v>
      </c>
    </row>
    <row r="28" spans="1:2" ht="15">
      <c r="A28" s="21" t="s">
        <v>155</v>
      </c>
      <c r="B28" s="22" t="s">
        <v>153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2"/>
  <sheetViews>
    <sheetView zoomScalePageLayoutView="0" workbookViewId="0" topLeftCell="A34">
      <selection activeCell="E45" sqref="E45"/>
    </sheetView>
  </sheetViews>
  <sheetFormatPr defaultColWidth="9.00390625" defaultRowHeight="12.75"/>
  <cols>
    <col min="1" max="1" width="29.875" style="94" customWidth="1"/>
    <col min="2" max="2" width="4.00390625" style="94" customWidth="1"/>
    <col min="3" max="3" width="18.875" style="94" customWidth="1"/>
    <col min="4" max="4" width="15.375" style="72" customWidth="1"/>
    <col min="5" max="5" width="12.75390625" style="72" customWidth="1"/>
    <col min="6" max="6" width="12.125" style="0" customWidth="1"/>
  </cols>
  <sheetData>
    <row r="2" spans="1:5" ht="15.75" customHeight="1">
      <c r="A2" s="137" t="s">
        <v>107</v>
      </c>
      <c r="B2" s="67"/>
      <c r="C2" s="68"/>
      <c r="D2" s="68"/>
      <c r="E2" s="68"/>
    </row>
    <row r="3" spans="1:6" ht="13.5" customHeight="1" thickBot="1">
      <c r="A3" s="67"/>
      <c r="B3" s="67"/>
      <c r="C3" s="68"/>
      <c r="D3" s="68"/>
      <c r="E3" s="68"/>
      <c r="F3" s="69" t="s">
        <v>108</v>
      </c>
    </row>
    <row r="4" spans="1:6" ht="16.5" customHeight="1">
      <c r="A4" s="32"/>
      <c r="B4" s="32"/>
      <c r="C4" s="32"/>
      <c r="D4" s="65"/>
      <c r="E4" s="33" t="s">
        <v>109</v>
      </c>
      <c r="F4" s="70" t="s">
        <v>110</v>
      </c>
    </row>
    <row r="5" spans="1:6" ht="13.5" customHeight="1">
      <c r="A5" s="71" t="s">
        <v>286</v>
      </c>
      <c r="B5" s="71"/>
      <c r="C5" s="71"/>
      <c r="D5" s="71"/>
      <c r="E5" s="32" t="s">
        <v>111</v>
      </c>
      <c r="F5" s="141" t="s">
        <v>210</v>
      </c>
    </row>
    <row r="6" spans="1:6" ht="13.5" customHeight="1">
      <c r="A6" s="32" t="s">
        <v>112</v>
      </c>
      <c r="B6" s="32"/>
      <c r="C6" s="32"/>
      <c r="D6" s="33"/>
      <c r="F6" s="73"/>
    </row>
    <row r="7" spans="1:6" ht="13.5" customHeight="1">
      <c r="A7" s="32" t="s">
        <v>276</v>
      </c>
      <c r="B7" s="32"/>
      <c r="C7" s="32"/>
      <c r="D7" s="33"/>
      <c r="E7" s="32" t="s">
        <v>113</v>
      </c>
      <c r="F7" s="74"/>
    </row>
    <row r="8" spans="1:6" ht="10.5" customHeight="1">
      <c r="A8" s="32" t="s">
        <v>114</v>
      </c>
      <c r="B8" s="32"/>
      <c r="C8" s="32"/>
      <c r="D8" s="33"/>
      <c r="E8" s="32"/>
      <c r="F8" s="74"/>
    </row>
    <row r="9" spans="1:6" ht="15.75" customHeight="1">
      <c r="A9" s="32" t="s">
        <v>115</v>
      </c>
      <c r="B9" s="32"/>
      <c r="C9" s="32"/>
      <c r="D9" s="33"/>
      <c r="E9" s="32"/>
      <c r="F9" s="75"/>
    </row>
    <row r="10" spans="1:6" ht="13.5" customHeight="1" thickBot="1">
      <c r="A10" s="32" t="s">
        <v>116</v>
      </c>
      <c r="B10" s="32"/>
      <c r="C10" s="32"/>
      <c r="D10" s="33"/>
      <c r="E10" s="32" t="s">
        <v>117</v>
      </c>
      <c r="F10" s="76" t="s">
        <v>118</v>
      </c>
    </row>
    <row r="11" spans="1:6" ht="13.5" customHeight="1">
      <c r="A11" s="138" t="s">
        <v>119</v>
      </c>
      <c r="B11" s="31"/>
      <c r="C11" s="32"/>
      <c r="D11" s="33"/>
      <c r="E11" s="33"/>
      <c r="F11" s="77"/>
    </row>
    <row r="12" spans="1:6" ht="6" customHeight="1">
      <c r="A12" s="34"/>
      <c r="B12" s="34"/>
      <c r="C12" s="35"/>
      <c r="D12" s="36"/>
      <c r="E12" s="36"/>
      <c r="F12" s="37"/>
    </row>
    <row r="13" spans="1:5" ht="7.5" customHeight="1">
      <c r="A13" s="38"/>
      <c r="B13" s="39"/>
      <c r="C13" s="40"/>
      <c r="D13" s="41" t="s">
        <v>120</v>
      </c>
      <c r="E13" s="42"/>
    </row>
    <row r="14" spans="1:5" ht="13.5" customHeight="1">
      <c r="A14" s="39" t="s">
        <v>78</v>
      </c>
      <c r="B14" s="39" t="s">
        <v>79</v>
      </c>
      <c r="C14" s="39"/>
      <c r="D14" s="41" t="s">
        <v>121</v>
      </c>
      <c r="E14" s="46"/>
    </row>
    <row r="15" spans="1:6" ht="9.75" customHeight="1">
      <c r="A15" s="38"/>
      <c r="B15" s="39" t="s">
        <v>83</v>
      </c>
      <c r="C15" s="40" t="s">
        <v>122</v>
      </c>
      <c r="D15" s="41" t="s">
        <v>123</v>
      </c>
      <c r="E15" s="41" t="s">
        <v>6</v>
      </c>
      <c r="F15" s="47" t="s">
        <v>215</v>
      </c>
    </row>
    <row r="16" spans="1:6" ht="9.75" customHeight="1">
      <c r="A16" s="38"/>
      <c r="B16" s="39" t="s">
        <v>88</v>
      </c>
      <c r="C16" s="39"/>
      <c r="D16" s="41" t="s">
        <v>124</v>
      </c>
      <c r="E16" s="41"/>
      <c r="F16" s="47"/>
    </row>
    <row r="17" spans="1:6" ht="10.5" customHeight="1">
      <c r="A17" s="38"/>
      <c r="B17" s="39"/>
      <c r="C17" s="39"/>
      <c r="D17" s="41" t="s">
        <v>125</v>
      </c>
      <c r="E17" s="41"/>
      <c r="F17" s="47"/>
    </row>
    <row r="18" spans="1:6" ht="9.75" customHeight="1" thickBot="1">
      <c r="A18" s="48">
        <v>1</v>
      </c>
      <c r="B18" s="49">
        <v>2</v>
      </c>
      <c r="C18" s="49">
        <v>3</v>
      </c>
      <c r="D18" s="50" t="s">
        <v>101</v>
      </c>
      <c r="E18" s="50" t="s">
        <v>102</v>
      </c>
      <c r="F18" s="52" t="s">
        <v>103</v>
      </c>
    </row>
    <row r="19" spans="1:7" ht="17.25" customHeight="1">
      <c r="A19" s="155" t="s">
        <v>126</v>
      </c>
      <c r="B19" s="115" t="s">
        <v>9</v>
      </c>
      <c r="C19" s="116"/>
      <c r="D19" s="144">
        <f>D26+D43</f>
        <v>2569300</v>
      </c>
      <c r="E19" s="144">
        <f>E26+E43</f>
        <v>617125.34</v>
      </c>
      <c r="F19" s="153">
        <f>E19*100/D19</f>
        <v>24.019201338886077</v>
      </c>
      <c r="G19" s="104"/>
    </row>
    <row r="20" spans="1:6" ht="10.5" customHeight="1">
      <c r="A20" s="57" t="s">
        <v>30</v>
      </c>
      <c r="B20" s="58" t="s">
        <v>12</v>
      </c>
      <c r="C20" s="55"/>
      <c r="D20" s="142"/>
      <c r="E20" s="143"/>
      <c r="F20" s="143"/>
    </row>
    <row r="21" spans="1:6" ht="20.25" customHeight="1">
      <c r="A21" s="57" t="s">
        <v>183</v>
      </c>
      <c r="B21" s="58"/>
      <c r="C21" s="55" t="s">
        <v>203</v>
      </c>
      <c r="D21" s="167">
        <v>1102300</v>
      </c>
      <c r="E21" s="166">
        <v>275575</v>
      </c>
      <c r="F21" s="156">
        <f>E21*100/D21</f>
        <v>25</v>
      </c>
    </row>
    <row r="22" spans="1:6" ht="36" customHeight="1">
      <c r="A22" s="57" t="s">
        <v>184</v>
      </c>
      <c r="B22" s="58"/>
      <c r="C22" s="55" t="s">
        <v>204</v>
      </c>
      <c r="D22" s="167">
        <v>321800</v>
      </c>
      <c r="E22" s="166">
        <v>80450</v>
      </c>
      <c r="F22" s="156">
        <f>E22*100/D22</f>
        <v>25</v>
      </c>
    </row>
    <row r="23" spans="1:6" ht="23.25" customHeight="1">
      <c r="A23" s="57" t="s">
        <v>185</v>
      </c>
      <c r="B23" s="58"/>
      <c r="C23" s="55" t="s">
        <v>205</v>
      </c>
      <c r="D23" s="167">
        <v>82000</v>
      </c>
      <c r="E23" s="152">
        <v>20500</v>
      </c>
      <c r="F23" s="156">
        <f>E23*100/D23</f>
        <v>25</v>
      </c>
    </row>
    <row r="24" spans="1:6" ht="22.5" customHeight="1">
      <c r="A24" s="163" t="s">
        <v>240</v>
      </c>
      <c r="B24" s="58"/>
      <c r="C24" s="55" t="s">
        <v>206</v>
      </c>
      <c r="D24" s="145">
        <v>40000</v>
      </c>
      <c r="E24" s="152">
        <v>30000</v>
      </c>
      <c r="F24" s="156">
        <f>E24*100/D24</f>
        <v>75</v>
      </c>
    </row>
    <row r="25" spans="1:6" ht="33" customHeight="1">
      <c r="A25" s="57" t="s">
        <v>219</v>
      </c>
      <c r="B25" s="58"/>
      <c r="C25" s="55" t="s">
        <v>207</v>
      </c>
      <c r="D25" s="145">
        <v>500000</v>
      </c>
      <c r="E25" s="152">
        <v>125000</v>
      </c>
      <c r="F25" s="156">
        <f>E25*100/D25</f>
        <v>25</v>
      </c>
    </row>
    <row r="26" spans="1:6" ht="27.75" customHeight="1">
      <c r="A26" s="114" t="s">
        <v>216</v>
      </c>
      <c r="B26" s="154"/>
      <c r="C26" s="130"/>
      <c r="D26" s="131">
        <f>SUM(D21:D25)</f>
        <v>2046100</v>
      </c>
      <c r="E26" s="131">
        <f>SUM(E21:E25)</f>
        <v>531525</v>
      </c>
      <c r="F26" s="157">
        <f>E26*100/D26</f>
        <v>25.977469331899712</v>
      </c>
    </row>
    <row r="27" spans="1:6" ht="15" customHeight="1">
      <c r="A27" s="57" t="s">
        <v>151</v>
      </c>
      <c r="B27" s="58"/>
      <c r="C27" s="55" t="s">
        <v>218</v>
      </c>
      <c r="D27" s="145">
        <v>37400</v>
      </c>
      <c r="E27" s="152">
        <v>6492.56</v>
      </c>
      <c r="F27" s="156">
        <f>(SUM(E27:E29))*100/D27</f>
        <v>17.490401069518718</v>
      </c>
    </row>
    <row r="28" spans="1:6" ht="15" customHeight="1">
      <c r="A28" s="57"/>
      <c r="B28" s="58"/>
      <c r="C28" s="55" t="s">
        <v>175</v>
      </c>
      <c r="D28" s="145"/>
      <c r="E28" s="152">
        <v>0.42</v>
      </c>
      <c r="F28" s="156"/>
    </row>
    <row r="29" spans="1:6" ht="15" customHeight="1">
      <c r="A29" s="57"/>
      <c r="B29" s="58"/>
      <c r="C29" s="55" t="s">
        <v>171</v>
      </c>
      <c r="D29" s="145"/>
      <c r="E29" s="152">
        <v>48.43</v>
      </c>
      <c r="F29" s="156"/>
    </row>
    <row r="30" spans="1:6" ht="15" customHeight="1">
      <c r="A30" s="57"/>
      <c r="B30" s="58"/>
      <c r="C30" s="55" t="s">
        <v>174</v>
      </c>
      <c r="D30" s="145"/>
      <c r="E30" s="152">
        <v>2.5</v>
      </c>
      <c r="F30" s="156" t="e">
        <f>E30*100/D30</f>
        <v>#DIV/0!</v>
      </c>
    </row>
    <row r="31" spans="1:6" ht="15" customHeight="1">
      <c r="A31" s="57" t="s">
        <v>151</v>
      </c>
      <c r="B31" s="58"/>
      <c r="C31" s="55" t="s">
        <v>239</v>
      </c>
      <c r="D31" s="145"/>
      <c r="E31" s="152">
        <v>10.84</v>
      </c>
      <c r="F31" s="156" t="e">
        <f>(SUM(E31:E32))*100/D31</f>
        <v>#DIV/0!</v>
      </c>
    </row>
    <row r="32" spans="1:6" ht="15" customHeight="1">
      <c r="A32" s="57"/>
      <c r="B32" s="58"/>
      <c r="C32" s="55" t="s">
        <v>172</v>
      </c>
      <c r="D32" s="145"/>
      <c r="E32" s="152">
        <v>0.02</v>
      </c>
      <c r="F32" s="156"/>
    </row>
    <row r="33" spans="1:6" ht="15" customHeight="1">
      <c r="A33" s="57" t="s">
        <v>157</v>
      </c>
      <c r="B33" s="58"/>
      <c r="C33" s="55" t="s">
        <v>160</v>
      </c>
      <c r="D33" s="145">
        <v>31500</v>
      </c>
      <c r="E33" s="165">
        <v>8814.9</v>
      </c>
      <c r="F33" s="156">
        <f>(SUM(E33:E33))*100/D33</f>
        <v>27.983809523809523</v>
      </c>
    </row>
    <row r="34" spans="1:6" ht="15" customHeight="1">
      <c r="A34" s="57" t="s">
        <v>224</v>
      </c>
      <c r="B34" s="58"/>
      <c r="C34" s="55" t="s">
        <v>225</v>
      </c>
      <c r="D34" s="145">
        <v>300</v>
      </c>
      <c r="E34" s="152"/>
      <c r="F34" s="156">
        <f>(SUM(E34:E34))*100/D34</f>
        <v>0</v>
      </c>
    </row>
    <row r="35" spans="1:6" ht="15" customHeight="1">
      <c r="A35" s="57" t="s">
        <v>156</v>
      </c>
      <c r="B35" s="58"/>
      <c r="C35" s="55" t="s">
        <v>161</v>
      </c>
      <c r="D35" s="145">
        <v>9500</v>
      </c>
      <c r="E35" s="152">
        <v>465</v>
      </c>
      <c r="F35" s="156">
        <f>(SUM(E35:E36))*100/D35</f>
        <v>15.546631578947366</v>
      </c>
    </row>
    <row r="36" spans="1:6" ht="15" customHeight="1">
      <c r="A36" s="57"/>
      <c r="B36" s="58"/>
      <c r="C36" s="55" t="s">
        <v>220</v>
      </c>
      <c r="D36" s="145"/>
      <c r="E36" s="152">
        <v>1011.93</v>
      </c>
      <c r="F36" s="156"/>
    </row>
    <row r="37" spans="1:6" ht="15" customHeight="1">
      <c r="A37" s="57" t="s">
        <v>243</v>
      </c>
      <c r="B37" s="60"/>
      <c r="C37" s="55" t="s">
        <v>221</v>
      </c>
      <c r="D37" s="145">
        <v>242800</v>
      </c>
      <c r="E37" s="152">
        <v>48413</v>
      </c>
      <c r="F37" s="156">
        <f>(SUM(E37:E37))*100/D37</f>
        <v>19.939456342668862</v>
      </c>
    </row>
    <row r="38" spans="1:6" ht="15" customHeight="1">
      <c r="A38" s="57" t="s">
        <v>242</v>
      </c>
      <c r="B38" s="60"/>
      <c r="C38" s="55" t="s">
        <v>222</v>
      </c>
      <c r="D38" s="145">
        <v>187400</v>
      </c>
      <c r="E38" s="152">
        <v>13679.69</v>
      </c>
      <c r="F38" s="156">
        <f>(SUM(E38:E39))*100/D38</f>
        <v>7.759199573105656</v>
      </c>
    </row>
    <row r="39" spans="1:6" ht="15" customHeight="1">
      <c r="A39" s="57"/>
      <c r="B39" s="60"/>
      <c r="C39" s="55" t="s">
        <v>223</v>
      </c>
      <c r="D39" s="145"/>
      <c r="E39" s="152">
        <v>861.05</v>
      </c>
      <c r="F39" s="156"/>
    </row>
    <row r="40" spans="1:6" ht="15" customHeight="1">
      <c r="A40" s="57" t="s">
        <v>179</v>
      </c>
      <c r="B40" s="60"/>
      <c r="C40" s="55" t="s">
        <v>180</v>
      </c>
      <c r="D40" s="145">
        <v>14200</v>
      </c>
      <c r="E40" s="152">
        <v>5800</v>
      </c>
      <c r="F40" s="156">
        <f>E40*100/D40</f>
        <v>40.84507042253521</v>
      </c>
    </row>
    <row r="41" spans="1:6" ht="15" customHeight="1">
      <c r="A41" s="57" t="s">
        <v>181</v>
      </c>
      <c r="B41" s="60"/>
      <c r="C41" s="55" t="s">
        <v>182</v>
      </c>
      <c r="D41" s="145">
        <v>100</v>
      </c>
      <c r="E41" s="152"/>
      <c r="F41" s="156">
        <f>E41*100/D41</f>
        <v>0</v>
      </c>
    </row>
    <row r="42" spans="1:6" ht="18" customHeight="1">
      <c r="A42" s="57"/>
      <c r="B42" s="60"/>
      <c r="C42" s="55"/>
      <c r="D42" s="145"/>
      <c r="E42" s="145"/>
      <c r="F42" s="156"/>
    </row>
    <row r="43" spans="1:6" ht="27" customHeight="1">
      <c r="A43" s="114" t="s">
        <v>217</v>
      </c>
      <c r="B43" s="112"/>
      <c r="C43" s="113"/>
      <c r="D43" s="131">
        <f>SUM(D27:D41)</f>
        <v>523200</v>
      </c>
      <c r="E43" s="131">
        <f>SUM(E27:E41)</f>
        <v>85600.34000000001</v>
      </c>
      <c r="F43" s="157">
        <f>E43*100/D43</f>
        <v>16.360921253822635</v>
      </c>
    </row>
    <row r="44" spans="1:6" ht="41.25" customHeight="1">
      <c r="A44" s="176"/>
      <c r="B44" s="177"/>
      <c r="C44" s="178"/>
      <c r="D44" s="179"/>
      <c r="E44" s="179"/>
      <c r="F44" s="180"/>
    </row>
    <row r="45" spans="1:5" ht="58.5" customHeight="1">
      <c r="A45" s="31" t="s">
        <v>127</v>
      </c>
      <c r="B45" s="79"/>
      <c r="C45" s="32"/>
      <c r="D45" s="33"/>
      <c r="E45" s="33"/>
    </row>
    <row r="46" spans="1:6" ht="12.75">
      <c r="A46" s="34"/>
      <c r="B46" s="80"/>
      <c r="C46" s="35"/>
      <c r="D46" s="36"/>
      <c r="E46" s="33"/>
      <c r="F46" s="37"/>
    </row>
    <row r="47" spans="1:7" ht="12.75">
      <c r="A47" s="38"/>
      <c r="B47" s="39"/>
      <c r="C47" s="40"/>
      <c r="D47" s="41" t="s">
        <v>128</v>
      </c>
      <c r="E47" s="42"/>
      <c r="G47" s="122"/>
    </row>
    <row r="48" spans="1:7" ht="12.75">
      <c r="A48" s="81"/>
      <c r="B48" s="39" t="s">
        <v>79</v>
      </c>
      <c r="C48" s="39" t="s">
        <v>129</v>
      </c>
      <c r="D48" s="41" t="s">
        <v>130</v>
      </c>
      <c r="E48" s="46"/>
      <c r="F48" s="47"/>
      <c r="G48" s="122"/>
    </row>
    <row r="49" spans="1:7" ht="12.75">
      <c r="A49" s="39" t="s">
        <v>78</v>
      </c>
      <c r="B49" s="39" t="s">
        <v>83</v>
      </c>
      <c r="C49" s="40" t="s">
        <v>131</v>
      </c>
      <c r="D49" s="41" t="s">
        <v>132</v>
      </c>
      <c r="E49" s="41"/>
      <c r="F49" s="47"/>
      <c r="G49" s="122"/>
    </row>
    <row r="50" spans="1:7" ht="12.75">
      <c r="A50" s="38"/>
      <c r="B50" s="39" t="s">
        <v>88</v>
      </c>
      <c r="C50" s="39" t="s">
        <v>133</v>
      </c>
      <c r="D50" s="41" t="s">
        <v>134</v>
      </c>
      <c r="E50" s="41"/>
      <c r="G50" s="122"/>
    </row>
    <row r="51" spans="1:7" ht="12.75">
      <c r="A51" s="38"/>
      <c r="B51" s="39"/>
      <c r="C51" s="39"/>
      <c r="D51" s="41" t="s">
        <v>135</v>
      </c>
      <c r="E51" s="41"/>
      <c r="F51" s="47"/>
      <c r="G51" s="122"/>
    </row>
    <row r="52" spans="1:6" ht="13.5" thickBot="1">
      <c r="A52" s="48">
        <v>1</v>
      </c>
      <c r="B52" s="49">
        <v>2</v>
      </c>
      <c r="C52" s="49">
        <v>3</v>
      </c>
      <c r="D52" s="50" t="s">
        <v>101</v>
      </c>
      <c r="E52" s="50"/>
      <c r="F52" s="50"/>
    </row>
    <row r="53" spans="1:6" ht="22.5">
      <c r="A53" s="139" t="s">
        <v>136</v>
      </c>
      <c r="B53" s="53" t="s">
        <v>137</v>
      </c>
      <c r="C53" s="54"/>
      <c r="D53" s="129"/>
      <c r="E53" s="55"/>
      <c r="F53" s="56"/>
    </row>
    <row r="54" spans="1:6" ht="12.75">
      <c r="A54" s="82" t="s">
        <v>30</v>
      </c>
      <c r="B54" s="58" t="s">
        <v>138</v>
      </c>
      <c r="C54" s="54"/>
      <c r="D54" s="129"/>
      <c r="E54" s="55"/>
      <c r="F54" s="59"/>
    </row>
    <row r="55" spans="1:6" ht="15" customHeight="1">
      <c r="A55" s="109" t="s">
        <v>187</v>
      </c>
      <c r="B55" s="58"/>
      <c r="C55" s="54"/>
      <c r="D55" s="125" t="s">
        <v>277</v>
      </c>
      <c r="E55" s="55"/>
      <c r="F55" s="59"/>
    </row>
    <row r="56" spans="1:6" ht="15" customHeight="1">
      <c r="A56" s="82"/>
      <c r="B56" s="58"/>
      <c r="C56" s="54"/>
      <c r="D56" s="129"/>
      <c r="E56" s="55"/>
      <c r="F56" s="59"/>
    </row>
    <row r="57" spans="1:6" ht="15" customHeight="1">
      <c r="A57" s="82"/>
      <c r="B57" s="60"/>
      <c r="C57" s="54"/>
      <c r="D57" s="129"/>
      <c r="E57" s="55"/>
      <c r="F57" s="59"/>
    </row>
    <row r="58" spans="1:6" ht="15" customHeight="1">
      <c r="A58" s="82"/>
      <c r="B58" s="60"/>
      <c r="C58" s="54"/>
      <c r="D58" s="129"/>
      <c r="E58" s="55"/>
      <c r="F58" s="59"/>
    </row>
    <row r="59" spans="1:6" ht="15" customHeight="1">
      <c r="A59" s="82"/>
      <c r="B59" s="60"/>
      <c r="C59" s="54"/>
      <c r="D59" s="129"/>
      <c r="E59" s="55"/>
      <c r="F59" s="59"/>
    </row>
    <row r="60" spans="1:6" ht="15" customHeight="1">
      <c r="A60" s="83" t="s">
        <v>139</v>
      </c>
      <c r="B60" s="84" t="s">
        <v>140</v>
      </c>
      <c r="C60" s="54"/>
      <c r="D60" s="129"/>
      <c r="E60" s="55"/>
      <c r="F60" s="59"/>
    </row>
    <row r="61" spans="1:6" ht="15" customHeight="1">
      <c r="A61" s="140" t="s">
        <v>147</v>
      </c>
      <c r="B61" s="60"/>
      <c r="C61" s="54"/>
      <c r="D61" s="129"/>
      <c r="E61" s="55"/>
      <c r="F61" s="59"/>
    </row>
    <row r="62" spans="1:6" ht="15" customHeight="1">
      <c r="A62" s="110" t="s">
        <v>283</v>
      </c>
      <c r="B62" s="60"/>
      <c r="C62" s="54"/>
      <c r="D62" s="131">
        <v>218292.07</v>
      </c>
      <c r="E62" s="55"/>
      <c r="F62" s="59"/>
    </row>
    <row r="63" spans="1:6" ht="15" customHeight="1">
      <c r="A63" s="109"/>
      <c r="B63" s="60"/>
      <c r="C63" s="54"/>
      <c r="D63" s="162"/>
      <c r="E63" s="55"/>
      <c r="F63" s="59"/>
    </row>
    <row r="64" spans="1:6" ht="15" customHeight="1">
      <c r="A64" s="108"/>
      <c r="B64" s="60"/>
      <c r="C64" s="54"/>
      <c r="D64" s="131"/>
      <c r="E64" s="55"/>
      <c r="F64" s="59"/>
    </row>
    <row r="65" spans="1:6" ht="15" customHeight="1">
      <c r="A65" s="82"/>
      <c r="B65" s="60"/>
      <c r="C65" s="54"/>
      <c r="D65" s="129"/>
      <c r="E65" s="55"/>
      <c r="F65" s="59"/>
    </row>
    <row r="66" spans="1:6" ht="15" customHeight="1">
      <c r="A66" s="82"/>
      <c r="B66" s="60"/>
      <c r="C66" s="54"/>
      <c r="D66" s="129"/>
      <c r="E66" s="55"/>
      <c r="F66" s="59"/>
    </row>
    <row r="67" spans="1:6" ht="15" customHeight="1">
      <c r="A67" s="82"/>
      <c r="B67" s="60"/>
      <c r="C67" s="54"/>
      <c r="D67" s="54"/>
      <c r="E67" s="55"/>
      <c r="F67" s="59"/>
    </row>
    <row r="68" spans="1:6" ht="15" customHeight="1" thickBot="1">
      <c r="A68" s="82"/>
      <c r="B68" s="78"/>
      <c r="C68" s="62"/>
      <c r="D68" s="62"/>
      <c r="E68" s="63"/>
      <c r="F68" s="64"/>
    </row>
    <row r="69" spans="1:6" ht="15" customHeight="1">
      <c r="A69" s="85"/>
      <c r="B69" s="85"/>
      <c r="C69" s="86"/>
      <c r="D69" s="86"/>
      <c r="E69" s="86"/>
      <c r="F69" s="86"/>
    </row>
    <row r="70" spans="1:6" ht="18" customHeight="1">
      <c r="A70" s="175" t="s">
        <v>234</v>
      </c>
      <c r="B70" s="175"/>
      <c r="C70" s="175"/>
      <c r="D70" s="159" t="s">
        <v>278</v>
      </c>
      <c r="E70" s="86"/>
      <c r="F70" s="86"/>
    </row>
    <row r="71" spans="2:6" ht="11.25" customHeight="1">
      <c r="B71" s="132" t="s">
        <v>154</v>
      </c>
      <c r="C71" s="33" t="s">
        <v>232</v>
      </c>
      <c r="D71" s="133" t="s">
        <v>233</v>
      </c>
      <c r="E71" s="66"/>
      <c r="F71" s="66"/>
    </row>
    <row r="72" spans="1:6" ht="19.5" customHeight="1">
      <c r="A72" s="134" t="s">
        <v>235</v>
      </c>
      <c r="B72" s="134"/>
      <c r="C72" s="135"/>
      <c r="D72" s="158" t="s">
        <v>231</v>
      </c>
      <c r="E72" s="66"/>
      <c r="F72" s="66"/>
    </row>
    <row r="73" spans="1:6" ht="11.25" customHeight="1">
      <c r="A73" s="32" t="s">
        <v>236</v>
      </c>
      <c r="B73" s="136" t="s">
        <v>237</v>
      </c>
      <c r="C73" s="33"/>
      <c r="D73" s="32" t="s">
        <v>233</v>
      </c>
      <c r="E73" s="66"/>
      <c r="F73" s="66"/>
    </row>
    <row r="74" spans="1:6" ht="6" customHeight="1">
      <c r="A74" s="32"/>
      <c r="B74" s="32"/>
      <c r="C74" s="33"/>
      <c r="D74" s="66"/>
      <c r="E74" s="66"/>
      <c r="F74" s="66"/>
    </row>
    <row r="75" spans="1:6" ht="10.5" customHeight="1">
      <c r="A75" s="32"/>
      <c r="B75" s="32"/>
      <c r="C75" s="87"/>
      <c r="D75" s="89" t="s">
        <v>141</v>
      </c>
      <c r="E75" s="90"/>
      <c r="F75" s="91"/>
    </row>
    <row r="76" spans="1:6" ht="11.25" customHeight="1">
      <c r="A76" s="32" t="s">
        <v>228</v>
      </c>
      <c r="B76" s="32"/>
      <c r="C76" s="87"/>
      <c r="D76" s="92" t="s">
        <v>142</v>
      </c>
      <c r="E76" s="66"/>
      <c r="F76" s="93"/>
    </row>
    <row r="77" spans="1:6" ht="11.25" customHeight="1">
      <c r="A77" s="32" t="s">
        <v>238</v>
      </c>
      <c r="B77" s="32"/>
      <c r="C77" s="87"/>
      <c r="D77" s="92" t="s">
        <v>143</v>
      </c>
      <c r="E77" s="66"/>
      <c r="F77" s="93"/>
    </row>
    <row r="78" spans="4:6" ht="11.25" customHeight="1">
      <c r="D78" s="92" t="s">
        <v>144</v>
      </c>
      <c r="E78" s="66"/>
      <c r="F78" s="93"/>
    </row>
    <row r="79" spans="4:6" ht="18" customHeight="1">
      <c r="D79" s="92" t="s">
        <v>145</v>
      </c>
      <c r="E79" s="66"/>
      <c r="F79" s="93"/>
    </row>
    <row r="80" spans="1:6" ht="9.75" customHeight="1">
      <c r="A80" s="87"/>
      <c r="B80" s="87"/>
      <c r="C80" s="95"/>
      <c r="D80" s="96"/>
      <c r="E80" s="66"/>
      <c r="F80" s="93"/>
    </row>
    <row r="81" spans="4:6" ht="13.5" customHeight="1">
      <c r="D81" s="92" t="s">
        <v>146</v>
      </c>
      <c r="E81" s="88"/>
      <c r="F81" s="93"/>
    </row>
    <row r="82" spans="4:6" ht="12.75" customHeight="1">
      <c r="D82" s="97"/>
      <c r="E82" s="98"/>
      <c r="F82" s="99"/>
    </row>
  </sheetData>
  <sheetProtection/>
  <mergeCells count="1">
    <mergeCell ref="A70:C70"/>
  </mergeCells>
  <printOptions/>
  <pageMargins left="0.7874015748031497" right="0.2362204724409449" top="0.85" bottom="0.5511811023622047" header="0.56" footer="0.5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5.375" style="0" customWidth="1"/>
    <col min="2" max="2" width="6.375" style="0" customWidth="1"/>
    <col min="3" max="3" width="43.00390625" style="0" customWidth="1"/>
    <col min="4" max="4" width="14.25390625" style="0" customWidth="1"/>
    <col min="5" max="5" width="11.625" style="0" customWidth="1"/>
    <col min="6" max="6" width="12.125" style="0" customWidth="1"/>
    <col min="7" max="7" width="12.75390625" style="0" customWidth="1"/>
    <col min="8" max="8" width="12.25390625" style="0" customWidth="1"/>
    <col min="9" max="9" width="10.75390625" style="0" customWidth="1"/>
  </cols>
  <sheetData>
    <row r="1" spans="1:7" ht="12" customHeight="1">
      <c r="A1" s="31" t="s">
        <v>73</v>
      </c>
      <c r="B1" s="31"/>
      <c r="C1" s="32"/>
      <c r="D1" s="33"/>
      <c r="E1" s="33"/>
      <c r="F1" s="33"/>
      <c r="G1" s="33" t="s">
        <v>74</v>
      </c>
    </row>
    <row r="2" spans="1:8" ht="10.5" customHeight="1">
      <c r="A2" s="34"/>
      <c r="B2" s="34"/>
      <c r="C2" s="35"/>
      <c r="D2" s="36"/>
      <c r="E2" s="36"/>
      <c r="F2" s="36"/>
      <c r="G2" s="36"/>
      <c r="H2" s="37"/>
    </row>
    <row r="3" spans="1:8" ht="12.75">
      <c r="A3" s="38"/>
      <c r="B3" s="39"/>
      <c r="C3" s="40" t="s">
        <v>75</v>
      </c>
      <c r="D3" s="41" t="s">
        <v>76</v>
      </c>
      <c r="F3" s="42"/>
      <c r="G3" s="43" t="s">
        <v>77</v>
      </c>
      <c r="H3" s="105"/>
    </row>
    <row r="4" spans="1:8" ht="12.75">
      <c r="A4" s="39" t="s">
        <v>78</v>
      </c>
      <c r="B4" s="39" t="s">
        <v>79</v>
      </c>
      <c r="C4" s="39" t="s">
        <v>80</v>
      </c>
      <c r="D4" s="41" t="s">
        <v>81</v>
      </c>
      <c r="E4" s="44"/>
      <c r="F4" s="41"/>
      <c r="G4" s="45" t="s">
        <v>82</v>
      </c>
      <c r="H4" s="106"/>
    </row>
    <row r="5" spans="1:8" ht="12.75">
      <c r="A5" s="38"/>
      <c r="B5" s="39" t="s">
        <v>83</v>
      </c>
      <c r="C5" s="40" t="s">
        <v>84</v>
      </c>
      <c r="D5" s="41" t="s">
        <v>85</v>
      </c>
      <c r="E5" s="41" t="s">
        <v>86</v>
      </c>
      <c r="F5" s="46"/>
      <c r="G5" s="47" t="s">
        <v>87</v>
      </c>
      <c r="H5" s="41" t="s">
        <v>87</v>
      </c>
    </row>
    <row r="6" spans="1:8" ht="12.75">
      <c r="A6" s="38"/>
      <c r="B6" s="39" t="s">
        <v>88</v>
      </c>
      <c r="C6" s="39" t="s">
        <v>89</v>
      </c>
      <c r="D6" s="41" t="s">
        <v>90</v>
      </c>
      <c r="E6" s="41" t="s">
        <v>91</v>
      </c>
      <c r="F6" s="41" t="s">
        <v>6</v>
      </c>
      <c r="G6" s="47" t="s">
        <v>92</v>
      </c>
      <c r="H6" s="41" t="s">
        <v>93</v>
      </c>
    </row>
    <row r="7" spans="1:8" ht="12.75">
      <c r="A7" s="38"/>
      <c r="B7" s="39"/>
      <c r="C7" s="39" t="s">
        <v>94</v>
      </c>
      <c r="D7" s="41" t="s">
        <v>95</v>
      </c>
      <c r="E7" s="46" t="s">
        <v>96</v>
      </c>
      <c r="F7" s="41"/>
      <c r="G7" s="47" t="s">
        <v>97</v>
      </c>
      <c r="H7" s="41" t="s">
        <v>91</v>
      </c>
    </row>
    <row r="8" spans="1:8" ht="12.75">
      <c r="A8" s="38"/>
      <c r="B8" s="39"/>
      <c r="C8" s="39" t="s">
        <v>98</v>
      </c>
      <c r="D8" s="41" t="s">
        <v>99</v>
      </c>
      <c r="E8" s="46"/>
      <c r="F8" s="41"/>
      <c r="G8" s="47"/>
      <c r="H8" s="41" t="s">
        <v>96</v>
      </c>
    </row>
    <row r="9" spans="1:8" ht="12.75">
      <c r="A9" s="38"/>
      <c r="B9" s="39"/>
      <c r="C9" s="39"/>
      <c r="D9" s="41" t="s">
        <v>100</v>
      </c>
      <c r="E9" s="46"/>
      <c r="F9" s="41"/>
      <c r="G9" s="47"/>
      <c r="H9" s="41"/>
    </row>
    <row r="10" spans="1:8" ht="13.5" thickBot="1">
      <c r="A10" s="48">
        <v>1</v>
      </c>
      <c r="B10" s="49">
        <v>2</v>
      </c>
      <c r="C10" s="49">
        <v>3</v>
      </c>
      <c r="D10" s="50" t="s">
        <v>101</v>
      </c>
      <c r="E10" s="51" t="s">
        <v>102</v>
      </c>
      <c r="F10" s="50" t="s">
        <v>103</v>
      </c>
      <c r="G10" s="52" t="s">
        <v>104</v>
      </c>
      <c r="H10" s="50" t="s">
        <v>105</v>
      </c>
    </row>
    <row r="11" spans="1:8" ht="20.25" customHeight="1">
      <c r="A11" s="107" t="s">
        <v>106</v>
      </c>
      <c r="B11" s="53" t="s">
        <v>162</v>
      </c>
      <c r="C11" s="125" t="s">
        <v>165</v>
      </c>
      <c r="D11" s="144">
        <f>SUM(D12:D17)+D18+SUM(D22:D25)+D26+SUM(D30:D32)+D35+D41+D42+D45+D48+D50+D52+D59</f>
        <v>2576624.5</v>
      </c>
      <c r="E11" s="144">
        <f>SUM(E12:E17)+E18+SUM(E22:E25)+E26+SUM(E30:E32)+E35+E41+E42+E45+E48+E50+E52+E59</f>
        <v>677149.5</v>
      </c>
      <c r="F11" s="144">
        <f>SUM(F12:F17)+F18+SUM(F22:F25)+F26+SUM(F30:F32)+F35+F41+F42+F45+F48+F50+F52+F59</f>
        <v>445373.98</v>
      </c>
      <c r="G11" s="144">
        <f>SUM(G12:G17)+G18+SUM(G22:G25)+G26+SUM(G30:G32)+G35+G41+G42+G45+G48+G50+G52+G59</f>
        <v>2131250.52</v>
      </c>
      <c r="H11" s="144">
        <f>SUM(H12:H17)+H18+SUM(H22:H25)+H26+SUM(H30:H32)+H35+H41+H42+H45+H48+H50+H52+H59</f>
        <v>231775.52</v>
      </c>
    </row>
    <row r="12" spans="1:8" ht="15" customHeight="1">
      <c r="A12" s="57" t="s">
        <v>31</v>
      </c>
      <c r="B12" s="58" t="s">
        <v>163</v>
      </c>
      <c r="C12" s="119" t="s">
        <v>280</v>
      </c>
      <c r="D12" s="145">
        <v>539175.32</v>
      </c>
      <c r="E12" s="145">
        <v>131775.32</v>
      </c>
      <c r="F12" s="145">
        <v>83376.36</v>
      </c>
      <c r="G12" s="145">
        <f aca="true" t="shared" si="0" ref="G12:G24">D12-F12</f>
        <v>455798.95999999996</v>
      </c>
      <c r="H12" s="145">
        <f aca="true" t="shared" si="1" ref="H12:H24">E12-F12</f>
        <v>48398.96000000001</v>
      </c>
    </row>
    <row r="13" spans="1:8" ht="15" customHeight="1">
      <c r="A13" s="57" t="s">
        <v>208</v>
      </c>
      <c r="B13" s="58"/>
      <c r="C13" s="119" t="s">
        <v>209</v>
      </c>
      <c r="D13" s="145">
        <v>4024.68</v>
      </c>
      <c r="E13" s="145">
        <v>4024.68</v>
      </c>
      <c r="F13" s="145">
        <v>0</v>
      </c>
      <c r="G13" s="145">
        <f>D13-F13</f>
        <v>4024.68</v>
      </c>
      <c r="H13" s="145">
        <f>E13-F13</f>
        <v>4024.68</v>
      </c>
    </row>
    <row r="14" spans="1:8" ht="15" customHeight="1">
      <c r="A14" s="57" t="s">
        <v>149</v>
      </c>
      <c r="B14" s="58"/>
      <c r="C14" s="119" t="s">
        <v>188</v>
      </c>
      <c r="D14" s="145">
        <v>164000</v>
      </c>
      <c r="E14" s="145">
        <v>41000</v>
      </c>
      <c r="F14" s="145">
        <v>29386.92</v>
      </c>
      <c r="G14" s="145">
        <f t="shared" si="0"/>
        <v>134613.08000000002</v>
      </c>
      <c r="H14" s="145">
        <f t="shared" si="1"/>
        <v>11613.080000000002</v>
      </c>
    </row>
    <row r="15" spans="1:8" ht="15" customHeight="1">
      <c r="A15" s="57" t="s">
        <v>31</v>
      </c>
      <c r="B15" s="58"/>
      <c r="C15" s="119" t="s">
        <v>281</v>
      </c>
      <c r="D15" s="145">
        <v>702900</v>
      </c>
      <c r="E15" s="145">
        <v>175725</v>
      </c>
      <c r="F15" s="145">
        <v>124056.41</v>
      </c>
      <c r="G15" s="145">
        <f t="shared" si="0"/>
        <v>578843.59</v>
      </c>
      <c r="H15" s="145">
        <f t="shared" si="1"/>
        <v>51668.59</v>
      </c>
    </row>
    <row r="16" spans="1:8" ht="15" customHeight="1">
      <c r="A16" s="57" t="s">
        <v>149</v>
      </c>
      <c r="B16" s="60"/>
      <c r="C16" s="119" t="s">
        <v>189</v>
      </c>
      <c r="D16" s="145">
        <v>212300</v>
      </c>
      <c r="E16" s="145">
        <v>53075</v>
      </c>
      <c r="F16" s="145">
        <v>31695</v>
      </c>
      <c r="G16" s="145">
        <f t="shared" si="0"/>
        <v>180605</v>
      </c>
      <c r="H16" s="145">
        <f t="shared" si="1"/>
        <v>21380</v>
      </c>
    </row>
    <row r="17" spans="1:8" ht="15" customHeight="1">
      <c r="A17" s="57" t="s">
        <v>150</v>
      </c>
      <c r="B17" s="60"/>
      <c r="C17" s="119" t="s">
        <v>190</v>
      </c>
      <c r="D17" s="145">
        <v>47100</v>
      </c>
      <c r="E17" s="145">
        <v>11775</v>
      </c>
      <c r="F17" s="145">
        <v>7808.81</v>
      </c>
      <c r="G17" s="145">
        <f t="shared" si="0"/>
        <v>39291.19</v>
      </c>
      <c r="H17" s="145">
        <f t="shared" si="1"/>
        <v>3966.1899999999996</v>
      </c>
    </row>
    <row r="18" spans="1:8" ht="15" customHeight="1">
      <c r="A18" s="57"/>
      <c r="B18" s="60"/>
      <c r="C18" s="124" t="s">
        <v>202</v>
      </c>
      <c r="D18" s="131">
        <f>SUM(D19:D20)</f>
        <v>6000</v>
      </c>
      <c r="E18" s="131">
        <f>SUM(E19:E20)</f>
        <v>1500</v>
      </c>
      <c r="F18" s="131">
        <f>SUM(F19:F20)</f>
        <v>0</v>
      </c>
      <c r="G18" s="131">
        <f>SUM(G19:G20)</f>
        <v>6000</v>
      </c>
      <c r="H18" s="131">
        <f>SUM(H19:H20)</f>
        <v>1500</v>
      </c>
    </row>
    <row r="19" spans="1:8" ht="15" customHeight="1">
      <c r="A19" s="57" t="s">
        <v>170</v>
      </c>
      <c r="B19" s="60"/>
      <c r="C19" s="119" t="s">
        <v>200</v>
      </c>
      <c r="D19" s="145">
        <v>2000</v>
      </c>
      <c r="E19" s="145">
        <v>500</v>
      </c>
      <c r="F19" s="145">
        <v>0</v>
      </c>
      <c r="G19" s="145">
        <f>D19-F19</f>
        <v>2000</v>
      </c>
      <c r="H19" s="145">
        <f>E19-F19</f>
        <v>500</v>
      </c>
    </row>
    <row r="20" spans="1:8" ht="16.5" customHeight="1">
      <c r="A20" s="57" t="s">
        <v>170</v>
      </c>
      <c r="B20" s="60"/>
      <c r="C20" s="119" t="s">
        <v>191</v>
      </c>
      <c r="D20" s="161">
        <v>4000</v>
      </c>
      <c r="E20" s="161">
        <v>1000</v>
      </c>
      <c r="F20" s="161">
        <v>0</v>
      </c>
      <c r="G20" s="145">
        <f t="shared" si="0"/>
        <v>4000</v>
      </c>
      <c r="H20" s="145">
        <f t="shared" si="1"/>
        <v>1000</v>
      </c>
    </row>
    <row r="21" spans="1:8" ht="9" customHeight="1">
      <c r="A21" s="118"/>
      <c r="B21" s="60"/>
      <c r="C21" s="119"/>
      <c r="D21" s="145"/>
      <c r="E21" s="145"/>
      <c r="F21" s="145"/>
      <c r="G21" s="145"/>
      <c r="H21" s="145"/>
    </row>
    <row r="22" spans="1:8" ht="21.75" customHeight="1">
      <c r="A22" s="118" t="s">
        <v>168</v>
      </c>
      <c r="B22" s="60"/>
      <c r="C22" s="119" t="s">
        <v>192</v>
      </c>
      <c r="D22" s="145">
        <v>19100</v>
      </c>
      <c r="E22" s="145">
        <v>4775</v>
      </c>
      <c r="F22" s="145">
        <v>0</v>
      </c>
      <c r="G22" s="145">
        <f>D22-F22</f>
        <v>19100</v>
      </c>
      <c r="H22" s="145">
        <f>E22-F22</f>
        <v>4775</v>
      </c>
    </row>
    <row r="23" spans="1:8" ht="15" customHeight="1">
      <c r="A23" s="57" t="s">
        <v>247</v>
      </c>
      <c r="B23" s="60"/>
      <c r="C23" s="119" t="s">
        <v>248</v>
      </c>
      <c r="D23" s="145">
        <v>1500</v>
      </c>
      <c r="E23" s="145">
        <v>375</v>
      </c>
      <c r="F23" s="145">
        <v>0</v>
      </c>
      <c r="G23" s="145">
        <f t="shared" si="0"/>
        <v>1500</v>
      </c>
      <c r="H23" s="145">
        <f t="shared" si="1"/>
        <v>375</v>
      </c>
    </row>
    <row r="24" spans="1:8" ht="15" customHeight="1">
      <c r="A24" s="57" t="s">
        <v>251</v>
      </c>
      <c r="B24" s="60"/>
      <c r="C24" s="119" t="s">
        <v>252</v>
      </c>
      <c r="D24" s="145">
        <v>800</v>
      </c>
      <c r="E24" s="145">
        <v>200</v>
      </c>
      <c r="F24" s="145">
        <v>0</v>
      </c>
      <c r="G24" s="145">
        <f t="shared" si="0"/>
        <v>800</v>
      </c>
      <c r="H24" s="145">
        <f t="shared" si="1"/>
        <v>200</v>
      </c>
    </row>
    <row r="25" spans="1:8" ht="15" customHeight="1">
      <c r="A25" s="57" t="s">
        <v>178</v>
      </c>
      <c r="B25" s="60"/>
      <c r="C25" s="119" t="s">
        <v>249</v>
      </c>
      <c r="D25" s="145">
        <v>8000</v>
      </c>
      <c r="E25" s="145">
        <v>2000</v>
      </c>
      <c r="F25" s="145">
        <v>1841.11</v>
      </c>
      <c r="G25" s="145">
        <f>D25-F25</f>
        <v>6158.89</v>
      </c>
      <c r="H25" s="145">
        <f>E25-F25</f>
        <v>158.8900000000001</v>
      </c>
    </row>
    <row r="26" spans="1:8" ht="15" customHeight="1">
      <c r="A26" s="57"/>
      <c r="B26" s="60"/>
      <c r="C26" s="124" t="s">
        <v>176</v>
      </c>
      <c r="D26" s="131">
        <f>SUM(D27:D28)</f>
        <v>6500</v>
      </c>
      <c r="E26" s="131">
        <f>SUM(E27:E28)</f>
        <v>1625</v>
      </c>
      <c r="F26" s="131">
        <f>SUM(F27:F28)</f>
        <v>0</v>
      </c>
      <c r="G26" s="131">
        <f>SUM(G27:G28)</f>
        <v>6500</v>
      </c>
      <c r="H26" s="131">
        <f>SUM(H27:H28)</f>
        <v>1625</v>
      </c>
    </row>
    <row r="27" spans="1:8" ht="15" customHeight="1">
      <c r="A27" s="57" t="s">
        <v>170</v>
      </c>
      <c r="B27" s="60"/>
      <c r="C27" s="119" t="s">
        <v>273</v>
      </c>
      <c r="D27" s="161">
        <v>5000</v>
      </c>
      <c r="E27" s="161">
        <v>1250</v>
      </c>
      <c r="F27" s="161">
        <v>0</v>
      </c>
      <c r="G27" s="145">
        <f>D27-F27</f>
        <v>5000</v>
      </c>
      <c r="H27" s="145">
        <f>E27-F27</f>
        <v>1250</v>
      </c>
    </row>
    <row r="28" spans="1:8" ht="15" customHeight="1">
      <c r="A28" s="57" t="s">
        <v>170</v>
      </c>
      <c r="B28" s="60"/>
      <c r="C28" s="119" t="s">
        <v>250</v>
      </c>
      <c r="D28" s="145">
        <v>1500</v>
      </c>
      <c r="E28" s="145">
        <v>375</v>
      </c>
      <c r="F28" s="145">
        <v>0</v>
      </c>
      <c r="G28" s="145">
        <f>D28-F28</f>
        <v>1500</v>
      </c>
      <c r="H28" s="145">
        <f>E28-F28</f>
        <v>375</v>
      </c>
    </row>
    <row r="29" spans="1:8" ht="9" customHeight="1">
      <c r="A29" s="57"/>
      <c r="B29" s="60"/>
      <c r="C29" s="126"/>
      <c r="D29" s="131"/>
      <c r="E29" s="131"/>
      <c r="F29" s="131"/>
      <c r="G29" s="131"/>
      <c r="H29" s="131"/>
    </row>
    <row r="30" spans="1:8" ht="15" customHeight="1">
      <c r="A30" s="168" t="s">
        <v>169</v>
      </c>
      <c r="B30" s="117"/>
      <c r="C30" s="169" t="s">
        <v>253</v>
      </c>
      <c r="D30" s="131">
        <v>10100</v>
      </c>
      <c r="E30" s="131">
        <v>2525</v>
      </c>
      <c r="F30" s="131">
        <v>0</v>
      </c>
      <c r="G30" s="131">
        <f>D30-F30</f>
        <v>10100</v>
      </c>
      <c r="H30" s="131">
        <f>E30-F30</f>
        <v>2525</v>
      </c>
    </row>
    <row r="31" spans="1:8" ht="15" customHeight="1">
      <c r="A31" s="168" t="s">
        <v>167</v>
      </c>
      <c r="B31" s="117"/>
      <c r="C31" s="169" t="s">
        <v>254</v>
      </c>
      <c r="D31" s="131">
        <v>7200</v>
      </c>
      <c r="E31" s="131">
        <v>1800</v>
      </c>
      <c r="F31" s="131">
        <v>0</v>
      </c>
      <c r="G31" s="131">
        <f>D31-F31</f>
        <v>7200</v>
      </c>
      <c r="H31" s="131">
        <f>E31-F31</f>
        <v>1800</v>
      </c>
    </row>
    <row r="32" spans="1:8" ht="15" customHeight="1">
      <c r="A32" s="168" t="s">
        <v>241</v>
      </c>
      <c r="B32" s="117"/>
      <c r="C32" s="126" t="s">
        <v>255</v>
      </c>
      <c r="D32" s="131">
        <f>SUM(D33:D34)</f>
        <v>118500</v>
      </c>
      <c r="E32" s="131">
        <f>SUM(E33:E34)</f>
        <v>34875</v>
      </c>
      <c r="F32" s="131">
        <f>SUM(F33:F34)</f>
        <v>30237.75</v>
      </c>
      <c r="G32" s="131">
        <f>SUM(G33:G34)</f>
        <v>88262.25</v>
      </c>
      <c r="H32" s="131">
        <f>SUM(H33:H34)</f>
        <v>4637.25</v>
      </c>
    </row>
    <row r="33" spans="1:8" ht="15" customHeight="1">
      <c r="A33" s="57" t="s">
        <v>256</v>
      </c>
      <c r="B33" s="60"/>
      <c r="C33" s="119" t="s">
        <v>257</v>
      </c>
      <c r="D33" s="161">
        <v>14100</v>
      </c>
      <c r="E33" s="161">
        <v>3525</v>
      </c>
      <c r="F33" s="161"/>
      <c r="G33" s="145">
        <f>D33-F33</f>
        <v>14100</v>
      </c>
      <c r="H33" s="145">
        <f>E33-F33</f>
        <v>3525</v>
      </c>
    </row>
    <row r="34" spans="1:8" ht="15" customHeight="1">
      <c r="A34" s="57" t="s">
        <v>212</v>
      </c>
      <c r="B34" s="60"/>
      <c r="C34" s="119" t="s">
        <v>258</v>
      </c>
      <c r="D34" s="161">
        <v>104400</v>
      </c>
      <c r="E34" s="161">
        <v>31350</v>
      </c>
      <c r="F34" s="161">
        <v>30237.75</v>
      </c>
      <c r="G34" s="145">
        <f>D34-F34</f>
        <v>74162.25</v>
      </c>
      <c r="H34" s="145">
        <f>E34-F34</f>
        <v>1112.25</v>
      </c>
    </row>
    <row r="35" spans="1:8" ht="15" customHeight="1">
      <c r="A35" s="168" t="s">
        <v>247</v>
      </c>
      <c r="B35" s="117"/>
      <c r="C35" s="126" t="s">
        <v>259</v>
      </c>
      <c r="D35" s="131">
        <f>SUM(D36:D39)</f>
        <v>41600</v>
      </c>
      <c r="E35" s="131">
        <f>SUM(E36:E39)</f>
        <v>14150</v>
      </c>
      <c r="F35" s="131">
        <f>SUM(F36:F39)</f>
        <v>0</v>
      </c>
      <c r="G35" s="131">
        <f>SUM(G36:G39)</f>
        <v>41600</v>
      </c>
      <c r="H35" s="131">
        <f>SUM(H36:H39)</f>
        <v>14150</v>
      </c>
    </row>
    <row r="36" spans="1:8" ht="15" customHeight="1">
      <c r="A36" s="57" t="s">
        <v>213</v>
      </c>
      <c r="B36" s="60"/>
      <c r="C36" s="119" t="s">
        <v>261</v>
      </c>
      <c r="D36" s="145">
        <v>19400</v>
      </c>
      <c r="E36" s="145">
        <v>4850</v>
      </c>
      <c r="F36" s="145">
        <v>0</v>
      </c>
      <c r="G36" s="145">
        <f aca="true" t="shared" si="2" ref="G36:G44">D36-F36</f>
        <v>19400</v>
      </c>
      <c r="H36" s="145">
        <f aca="true" t="shared" si="3" ref="H36:H44">E36-F36</f>
        <v>4850</v>
      </c>
    </row>
    <row r="37" spans="1:8" ht="15" customHeight="1">
      <c r="A37" s="57" t="s">
        <v>214</v>
      </c>
      <c r="B37" s="60"/>
      <c r="C37" s="119" t="s">
        <v>261</v>
      </c>
      <c r="D37" s="145">
        <v>10000</v>
      </c>
      <c r="E37" s="145">
        <v>2500</v>
      </c>
      <c r="F37" s="145">
        <v>0</v>
      </c>
      <c r="G37" s="145">
        <f t="shared" si="2"/>
        <v>10000</v>
      </c>
      <c r="H37" s="145">
        <f t="shared" si="3"/>
        <v>2500</v>
      </c>
    </row>
    <row r="38" spans="1:8" ht="15" customHeight="1">
      <c r="A38" s="57" t="s">
        <v>260</v>
      </c>
      <c r="B38" s="60"/>
      <c r="C38" s="119" t="s">
        <v>261</v>
      </c>
      <c r="D38" s="145">
        <v>7200</v>
      </c>
      <c r="E38" s="145">
        <v>1800</v>
      </c>
      <c r="F38" s="145">
        <v>0</v>
      </c>
      <c r="G38" s="145">
        <f t="shared" si="2"/>
        <v>7200</v>
      </c>
      <c r="H38" s="145">
        <f t="shared" si="3"/>
        <v>1800</v>
      </c>
    </row>
    <row r="39" spans="1:8" ht="15" customHeight="1">
      <c r="A39" s="57" t="s">
        <v>173</v>
      </c>
      <c r="B39" s="60"/>
      <c r="C39" s="119" t="s">
        <v>261</v>
      </c>
      <c r="D39" s="145">
        <v>5000</v>
      </c>
      <c r="E39" s="145">
        <v>5000</v>
      </c>
      <c r="F39" s="145">
        <v>0</v>
      </c>
      <c r="G39" s="145">
        <f t="shared" si="2"/>
        <v>5000</v>
      </c>
      <c r="H39" s="145">
        <f t="shared" si="3"/>
        <v>5000</v>
      </c>
    </row>
    <row r="40" spans="1:8" ht="7.5" customHeight="1">
      <c r="A40" s="57"/>
      <c r="B40" s="60"/>
      <c r="C40" s="119"/>
      <c r="D40" s="145"/>
      <c r="E40" s="145"/>
      <c r="F40" s="145"/>
      <c r="G40" s="145"/>
      <c r="H40" s="145"/>
    </row>
    <row r="41" spans="1:8" ht="23.25" customHeight="1">
      <c r="A41" s="168" t="s">
        <v>263</v>
      </c>
      <c r="B41" s="117"/>
      <c r="C41" s="169" t="s">
        <v>262</v>
      </c>
      <c r="D41" s="131">
        <v>5000</v>
      </c>
      <c r="E41" s="131">
        <v>1250</v>
      </c>
      <c r="F41" s="131">
        <v>0</v>
      </c>
      <c r="G41" s="131">
        <f t="shared" si="2"/>
        <v>5000</v>
      </c>
      <c r="H41" s="131">
        <f t="shared" si="3"/>
        <v>1250</v>
      </c>
    </row>
    <row r="42" spans="1:8" ht="12.75" customHeight="1">
      <c r="A42" s="170"/>
      <c r="B42" s="60"/>
      <c r="C42" s="126" t="s">
        <v>199</v>
      </c>
      <c r="D42" s="131">
        <f>SUM(D43:D44)</f>
        <v>45500</v>
      </c>
      <c r="E42" s="131">
        <f>SUM(E43:E44)</f>
        <v>11375</v>
      </c>
      <c r="F42" s="131">
        <f>SUM(F43:F44)</f>
        <v>0</v>
      </c>
      <c r="G42" s="131">
        <f>SUM(G43:G44)</f>
        <v>45500</v>
      </c>
      <c r="H42" s="131">
        <f>SUM(H43:H44)</f>
        <v>11375</v>
      </c>
    </row>
    <row r="43" spans="1:8" ht="23.25" customHeight="1">
      <c r="A43" s="118" t="s">
        <v>244</v>
      </c>
      <c r="B43" s="60"/>
      <c r="C43" s="119" t="s">
        <v>197</v>
      </c>
      <c r="D43" s="145">
        <v>43400</v>
      </c>
      <c r="E43" s="145">
        <v>10850</v>
      </c>
      <c r="F43" s="145">
        <v>0</v>
      </c>
      <c r="G43" s="145">
        <f t="shared" si="2"/>
        <v>43400</v>
      </c>
      <c r="H43" s="145">
        <f t="shared" si="3"/>
        <v>10850</v>
      </c>
    </row>
    <row r="44" spans="1:8" ht="15" customHeight="1">
      <c r="A44" s="118" t="s">
        <v>245</v>
      </c>
      <c r="B44" s="60"/>
      <c r="C44" s="119" t="s">
        <v>198</v>
      </c>
      <c r="D44" s="145">
        <v>2100</v>
      </c>
      <c r="E44" s="145">
        <v>525</v>
      </c>
      <c r="F44" s="145">
        <v>0</v>
      </c>
      <c r="G44" s="145">
        <f t="shared" si="2"/>
        <v>2100</v>
      </c>
      <c r="H44" s="145">
        <f t="shared" si="3"/>
        <v>525</v>
      </c>
    </row>
    <row r="45" spans="1:8" ht="15" customHeight="1">
      <c r="A45" s="111"/>
      <c r="B45" s="117"/>
      <c r="C45" s="125" t="s">
        <v>264</v>
      </c>
      <c r="D45" s="131">
        <f>SUM(D46:D47)</f>
        <v>15228.5</v>
      </c>
      <c r="E45" s="131">
        <f>SUM(E46:E47)</f>
        <v>7728.5</v>
      </c>
      <c r="F45" s="131">
        <f>SUM(F46:F47)</f>
        <v>7728</v>
      </c>
      <c r="G45" s="131">
        <f>SUM(G46:G47)</f>
        <v>7500.5</v>
      </c>
      <c r="H45" s="131">
        <f>SUM(H46:H47)</f>
        <v>0.5</v>
      </c>
    </row>
    <row r="46" spans="1:8" ht="15" customHeight="1">
      <c r="A46" s="57" t="s">
        <v>212</v>
      </c>
      <c r="B46" s="60"/>
      <c r="C46" s="121" t="s">
        <v>201</v>
      </c>
      <c r="D46" s="161">
        <v>4098.5</v>
      </c>
      <c r="E46" s="161">
        <v>4098.5</v>
      </c>
      <c r="F46" s="161">
        <v>4098</v>
      </c>
      <c r="G46" s="145">
        <f>D46-F46</f>
        <v>0.5</v>
      </c>
      <c r="H46" s="145">
        <f>E46-F46</f>
        <v>0.5</v>
      </c>
    </row>
    <row r="47" spans="1:8" ht="15" customHeight="1">
      <c r="A47" s="57" t="s">
        <v>247</v>
      </c>
      <c r="B47" s="60"/>
      <c r="C47" s="121" t="s">
        <v>267</v>
      </c>
      <c r="D47" s="145">
        <v>11130</v>
      </c>
      <c r="E47" s="145">
        <v>3630</v>
      </c>
      <c r="F47" s="145">
        <v>3630</v>
      </c>
      <c r="G47" s="145">
        <f>D47-F47</f>
        <v>7500</v>
      </c>
      <c r="H47" s="145">
        <f>E47-F47</f>
        <v>0</v>
      </c>
    </row>
    <row r="48" spans="1:8" ht="15" customHeight="1">
      <c r="A48" s="57"/>
      <c r="B48" s="60"/>
      <c r="C48" s="126" t="s">
        <v>268</v>
      </c>
      <c r="D48" s="131">
        <f>SUM(D49:D49)</f>
        <v>40000</v>
      </c>
      <c r="E48" s="131">
        <f>SUM(E49:E49)</f>
        <v>30000</v>
      </c>
      <c r="F48" s="131">
        <f>SUM(F49:F49)</f>
        <v>20000</v>
      </c>
      <c r="G48" s="131">
        <f>SUM(G49:G49)</f>
        <v>20000</v>
      </c>
      <c r="H48" s="131">
        <f>SUM(H49:H49)</f>
        <v>10000</v>
      </c>
    </row>
    <row r="49" spans="1:8" ht="21.75" customHeight="1">
      <c r="A49" s="123" t="s">
        <v>170</v>
      </c>
      <c r="B49" s="117" t="s">
        <v>246</v>
      </c>
      <c r="C49" s="119" t="s">
        <v>274</v>
      </c>
      <c r="D49" s="161">
        <v>40000</v>
      </c>
      <c r="E49" s="161">
        <v>30000</v>
      </c>
      <c r="F49" s="161">
        <v>20000</v>
      </c>
      <c r="G49" s="145">
        <f>D49-F49</f>
        <v>20000</v>
      </c>
      <c r="H49" s="145">
        <f>E49-F49</f>
        <v>10000</v>
      </c>
    </row>
    <row r="50" spans="1:8" ht="15" customHeight="1">
      <c r="A50" s="111"/>
      <c r="B50" s="117"/>
      <c r="C50" s="126" t="s">
        <v>266</v>
      </c>
      <c r="D50" s="131">
        <f>SUM(D51:D51)</f>
        <v>96</v>
      </c>
      <c r="E50" s="131">
        <f>SUM(E51:E51)</f>
        <v>96</v>
      </c>
      <c r="F50" s="131">
        <f>SUM(F51:F51)</f>
        <v>0</v>
      </c>
      <c r="G50" s="131">
        <f>SUM(G51:G51)</f>
        <v>96</v>
      </c>
      <c r="H50" s="131">
        <f>SUM(H51:H51)</f>
        <v>96</v>
      </c>
    </row>
    <row r="51" spans="1:8" ht="21" customHeight="1">
      <c r="A51" s="57" t="s">
        <v>169</v>
      </c>
      <c r="B51" s="117"/>
      <c r="C51" s="120" t="s">
        <v>269</v>
      </c>
      <c r="D51" s="145">
        <v>96</v>
      </c>
      <c r="E51" s="145">
        <v>96</v>
      </c>
      <c r="F51" s="145">
        <v>0</v>
      </c>
      <c r="G51" s="145">
        <f>D51-F51</f>
        <v>96</v>
      </c>
      <c r="H51" s="145">
        <f>E51-F51</f>
        <v>96</v>
      </c>
    </row>
    <row r="52" spans="1:8" ht="15" customHeight="1">
      <c r="A52" s="111"/>
      <c r="B52" s="117"/>
      <c r="C52" s="126" t="s">
        <v>270</v>
      </c>
      <c r="D52" s="131">
        <f>SUM(D53+D55)</f>
        <v>500000</v>
      </c>
      <c r="E52" s="131">
        <f>SUM(E53+E55)</f>
        <v>125000</v>
      </c>
      <c r="F52" s="131">
        <f>SUM(F53+F55)</f>
        <v>101735.58</v>
      </c>
      <c r="G52" s="131">
        <f>SUM(G53+G55)</f>
        <v>398264.42</v>
      </c>
      <c r="H52" s="131">
        <f>SUM(H53+H55)</f>
        <v>23264.42</v>
      </c>
    </row>
    <row r="53" spans="2:8" ht="15" customHeight="1">
      <c r="B53" s="117"/>
      <c r="C53" s="126" t="s">
        <v>265</v>
      </c>
      <c r="D53" s="131">
        <f>SUM(D54:D54)</f>
        <v>35000</v>
      </c>
      <c r="E53" s="131">
        <f>SUM(E54:E54)</f>
        <v>35000</v>
      </c>
      <c r="F53" s="131">
        <f>SUM(F54:F54)</f>
        <v>35000</v>
      </c>
      <c r="G53" s="131">
        <f>SUM(G54:G54)</f>
        <v>0</v>
      </c>
      <c r="H53" s="131">
        <f>SUM(H54:H54)</f>
        <v>0</v>
      </c>
    </row>
    <row r="54" spans="1:8" ht="15" customHeight="1">
      <c r="A54" s="57" t="s">
        <v>170</v>
      </c>
      <c r="B54" s="117"/>
      <c r="C54" s="119" t="s">
        <v>282</v>
      </c>
      <c r="D54" s="161">
        <v>35000</v>
      </c>
      <c r="E54" s="161">
        <v>35000</v>
      </c>
      <c r="F54" s="161">
        <v>35000</v>
      </c>
      <c r="G54" s="161">
        <f>D54-F54</f>
        <v>0</v>
      </c>
      <c r="H54" s="161">
        <f>E54-F54</f>
        <v>0</v>
      </c>
    </row>
    <row r="55" spans="1:8" ht="15" customHeight="1">
      <c r="A55" s="111"/>
      <c r="B55" s="117"/>
      <c r="C55" s="126" t="s">
        <v>266</v>
      </c>
      <c r="D55" s="131">
        <f>SUM(D56:D58)</f>
        <v>465000</v>
      </c>
      <c r="E55" s="131">
        <f>SUM(E56:E58)</f>
        <v>90000</v>
      </c>
      <c r="F55" s="131">
        <f>SUM(F56:F58)</f>
        <v>66735.58</v>
      </c>
      <c r="G55" s="131">
        <f>SUM(G56:G58)</f>
        <v>398264.42</v>
      </c>
      <c r="H55" s="131">
        <f>SUM(H56:H58)</f>
        <v>23264.42</v>
      </c>
    </row>
    <row r="56" spans="1:8" ht="15" customHeight="1">
      <c r="A56" s="57" t="s">
        <v>177</v>
      </c>
      <c r="B56" s="117"/>
      <c r="C56" s="120" t="s">
        <v>271</v>
      </c>
      <c r="D56" s="161">
        <v>150000</v>
      </c>
      <c r="E56" s="161">
        <v>37500</v>
      </c>
      <c r="F56" s="161">
        <v>37385.58</v>
      </c>
      <c r="G56" s="145">
        <f>D56-F56</f>
        <v>112614.42</v>
      </c>
      <c r="H56" s="145">
        <f>E56-F56</f>
        <v>114.41999999999825</v>
      </c>
    </row>
    <row r="57" spans="1:8" ht="15" customHeight="1">
      <c r="A57" s="57" t="s">
        <v>169</v>
      </c>
      <c r="B57" s="117"/>
      <c r="C57" s="120" t="s">
        <v>272</v>
      </c>
      <c r="D57" s="161">
        <v>282137.08</v>
      </c>
      <c r="E57" s="161">
        <v>19637.08</v>
      </c>
      <c r="F57" s="161">
        <v>0</v>
      </c>
      <c r="G57" s="145">
        <f>D57-F57</f>
        <v>282137.08</v>
      </c>
      <c r="H57" s="145">
        <f>E57-F57</f>
        <v>19637.08</v>
      </c>
    </row>
    <row r="58" spans="1:8" ht="15" customHeight="1">
      <c r="A58" s="123" t="s">
        <v>186</v>
      </c>
      <c r="B58" s="117"/>
      <c r="C58" s="120" t="s">
        <v>279</v>
      </c>
      <c r="D58" s="161">
        <v>32862.92</v>
      </c>
      <c r="E58" s="161">
        <v>32862.92</v>
      </c>
      <c r="F58" s="161">
        <v>29350</v>
      </c>
      <c r="G58" s="145">
        <f>D58-F58</f>
        <v>3512.9199999999983</v>
      </c>
      <c r="H58" s="145">
        <f>E58-F58</f>
        <v>3512.9199999999983</v>
      </c>
    </row>
    <row r="59" spans="1:8" ht="15" customHeight="1">
      <c r="A59" s="57"/>
      <c r="B59" s="117" t="s">
        <v>166</v>
      </c>
      <c r="C59" s="127" t="s">
        <v>164</v>
      </c>
      <c r="D59" s="131">
        <f>SUM(D60:D63)</f>
        <v>82000</v>
      </c>
      <c r="E59" s="131">
        <f>SUM(E60:E63)</f>
        <v>20500</v>
      </c>
      <c r="F59" s="131">
        <f>SUM(F60:F63)</f>
        <v>7508.04</v>
      </c>
      <c r="G59" s="131">
        <f>SUM(G60:G63)</f>
        <v>74491.95999999999</v>
      </c>
      <c r="H59" s="131">
        <f>SUM(H60:H63)</f>
        <v>12991.96</v>
      </c>
    </row>
    <row r="60" spans="1:8" ht="15" customHeight="1">
      <c r="A60" s="57" t="s">
        <v>31</v>
      </c>
      <c r="B60" s="61"/>
      <c r="C60" s="164" t="s">
        <v>193</v>
      </c>
      <c r="D60" s="145">
        <v>57600</v>
      </c>
      <c r="E60" s="145">
        <v>14400</v>
      </c>
      <c r="F60" s="145">
        <v>5764.04</v>
      </c>
      <c r="G60" s="145">
        <f>D60-F60</f>
        <v>51835.96</v>
      </c>
      <c r="H60" s="145">
        <f>E60-F60</f>
        <v>8635.96</v>
      </c>
    </row>
    <row r="61" spans="1:8" ht="15" customHeight="1">
      <c r="A61" s="57" t="s">
        <v>149</v>
      </c>
      <c r="B61" s="61"/>
      <c r="C61" s="164" t="s">
        <v>194</v>
      </c>
      <c r="D61" s="145">
        <v>17400</v>
      </c>
      <c r="E61" s="145">
        <v>4350</v>
      </c>
      <c r="F61" s="145">
        <v>1744</v>
      </c>
      <c r="G61" s="145">
        <f>D61-F61</f>
        <v>15656</v>
      </c>
      <c r="H61" s="145">
        <f>E61-F61</f>
        <v>2606</v>
      </c>
    </row>
    <row r="62" spans="1:8" ht="20.25" customHeight="1">
      <c r="A62" s="118" t="s">
        <v>168</v>
      </c>
      <c r="B62" s="60"/>
      <c r="C62" s="119" t="s">
        <v>195</v>
      </c>
      <c r="D62" s="145">
        <v>4000</v>
      </c>
      <c r="E62" s="145">
        <v>1000</v>
      </c>
      <c r="F62" s="145">
        <v>0</v>
      </c>
      <c r="G62" s="145">
        <f>D62-F62</f>
        <v>4000</v>
      </c>
      <c r="H62" s="145">
        <f>E62-F62</f>
        <v>1000</v>
      </c>
    </row>
    <row r="63" spans="1:8" ht="19.5" customHeight="1">
      <c r="A63" s="57" t="s">
        <v>247</v>
      </c>
      <c r="B63" s="61"/>
      <c r="C63" s="164" t="s">
        <v>196</v>
      </c>
      <c r="D63" s="145">
        <v>3000</v>
      </c>
      <c r="E63" s="145">
        <v>750</v>
      </c>
      <c r="F63" s="145">
        <v>0</v>
      </c>
      <c r="G63" s="145">
        <f>D63-F63</f>
        <v>3000</v>
      </c>
      <c r="H63" s="145">
        <f>E63-F63</f>
        <v>750</v>
      </c>
    </row>
    <row r="64" spans="1:8" ht="13.5" customHeight="1">
      <c r="A64" s="100"/>
      <c r="B64" s="100"/>
      <c r="C64" s="86"/>
      <c r="D64" s="86"/>
      <c r="E64" s="86"/>
      <c r="F64" s="86"/>
      <c r="G64" s="86"/>
      <c r="H64" s="86"/>
    </row>
    <row r="223" ht="12.75">
      <c r="C223" t="s">
        <v>211</v>
      </c>
    </row>
  </sheetData>
  <sheetProtection/>
  <printOptions/>
  <pageMargins left="0.59" right="0.2755905511811024" top="0.54" bottom="0.49" header="0.36" footer="0.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2019-04-09T04:58:49Z</cp:lastPrinted>
  <dcterms:created xsi:type="dcterms:W3CDTF">2006-02-27T07:52:04Z</dcterms:created>
  <dcterms:modified xsi:type="dcterms:W3CDTF">2019-04-09T04:59:28Z</dcterms:modified>
  <cp:category/>
  <cp:version/>
  <cp:contentType/>
  <cp:contentStatus/>
</cp:coreProperties>
</file>